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1-Relative Consumption of Antibiotics/J01DD_DE/"/>
    </mc:Choice>
  </mc:AlternateContent>
  <xr:revisionPtr revIDLastSave="1" documentId="8_{3CF4165D-E11A-4A31-A280-6359BC9E89E5}" xr6:coauthVersionLast="47" xr6:coauthVersionMax="47" xr10:uidLastSave="{4EEB6BB3-1AA4-42EE-B6FB-A046E1FED0DA}"/>
  <bookViews>
    <workbookView xWindow="-120" yWindow="-120" windowWidth="29040" windowHeight="15840" tabRatio="962" firstSheet="2" activeTab="3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" sheetId="29" r:id="rId3"/>
    <sheet name="Suppls_relrt" sheetId="26" r:id="rId4"/>
    <sheet name="fig_tbldata" sheetId="31" r:id="rId5"/>
    <sheet name="tbl_sig" sheetId="32" r:id="rId6"/>
    <sheet name="orig_data" sheetId="3" r:id="rId7"/>
    <sheet name="tbl_sig_relrt" sheetId="28" r:id="rId8"/>
    <sheet name="tbl_data_relrt" sheetId="25" r:id="rId9"/>
    <sheet name="Figure_prevalence_count" sheetId="4" state="hidden" r:id="rId10"/>
  </sheets>
  <definedNames>
    <definedName name="IDX" localSheetId="6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32" l="1"/>
  <c r="F8" i="32"/>
  <c r="E8" i="32"/>
  <c r="D8" i="32"/>
  <c r="C8" i="32"/>
  <c r="B8" i="32"/>
  <c r="G7" i="32"/>
  <c r="F7" i="32"/>
  <c r="E7" i="32"/>
  <c r="D7" i="32"/>
  <c r="C7" i="32"/>
  <c r="B7" i="32"/>
  <c r="G6" i="32"/>
  <c r="F6" i="32"/>
  <c r="E6" i="32"/>
  <c r="D6" i="32"/>
  <c r="C6" i="32"/>
  <c r="B6" i="32"/>
  <c r="G5" i="32"/>
  <c r="F5" i="32"/>
  <c r="E5" i="32"/>
  <c r="D5" i="32"/>
  <c r="C5" i="32"/>
  <c r="B5" i="32"/>
  <c r="G4" i="32"/>
  <c r="F4" i="32"/>
  <c r="E4" i="32"/>
  <c r="D4" i="32"/>
  <c r="C4" i="32"/>
  <c r="B4" i="32"/>
  <c r="G3" i="32"/>
  <c r="F3" i="32"/>
  <c r="E3" i="32"/>
  <c r="D3" i="32"/>
  <c r="C3" i="32"/>
  <c r="B3" i="32"/>
  <c r="L12" i="31"/>
  <c r="J12" i="31"/>
  <c r="H12" i="31"/>
  <c r="F12" i="31"/>
  <c r="D12" i="31"/>
  <c r="B12" i="31"/>
  <c r="M10" i="31"/>
  <c r="L10" i="31"/>
  <c r="K10" i="31"/>
  <c r="J10" i="31"/>
  <c r="I10" i="31"/>
  <c r="H10" i="31"/>
  <c r="G10" i="31"/>
  <c r="F10" i="31"/>
  <c r="E10" i="31"/>
  <c r="D10" i="31"/>
  <c r="C10" i="31"/>
  <c r="B10" i="31"/>
  <c r="M9" i="31"/>
  <c r="L9" i="31"/>
  <c r="K9" i="31"/>
  <c r="J9" i="31"/>
  <c r="I9" i="31"/>
  <c r="H9" i="31"/>
  <c r="G9" i="31"/>
  <c r="F9" i="31"/>
  <c r="E9" i="31"/>
  <c r="D9" i="31"/>
  <c r="C9" i="31"/>
  <c r="B9" i="31"/>
  <c r="M8" i="31"/>
  <c r="L8" i="31"/>
  <c r="K8" i="31"/>
  <c r="J8" i="31"/>
  <c r="I8" i="31"/>
  <c r="H8" i="31"/>
  <c r="G8" i="31"/>
  <c r="F8" i="31"/>
  <c r="E8" i="31"/>
  <c r="D8" i="31"/>
  <c r="C8" i="31"/>
  <c r="B8" i="31"/>
  <c r="M7" i="31"/>
  <c r="L7" i="31"/>
  <c r="K7" i="31"/>
  <c r="J7" i="31"/>
  <c r="I7" i="31"/>
  <c r="H7" i="31"/>
  <c r="G7" i="31"/>
  <c r="F7" i="31"/>
  <c r="E7" i="31"/>
  <c r="D7" i="31"/>
  <c r="C7" i="31"/>
  <c r="B7" i="31"/>
  <c r="M6" i="31"/>
  <c r="L6" i="31"/>
  <c r="K6" i="31"/>
  <c r="J6" i="31"/>
  <c r="I6" i="31"/>
  <c r="H6" i="31"/>
  <c r="G6" i="31"/>
  <c r="F6" i="31"/>
  <c r="E6" i="31"/>
  <c r="D6" i="31"/>
  <c r="C6" i="31"/>
  <c r="B6" i="31"/>
  <c r="M5" i="31"/>
  <c r="L5" i="31"/>
  <c r="K5" i="31"/>
  <c r="J5" i="31"/>
  <c r="I5" i="31"/>
  <c r="H5" i="31"/>
  <c r="G5" i="31"/>
  <c r="F5" i="31"/>
  <c r="E5" i="31"/>
  <c r="D5" i="31"/>
  <c r="C5" i="31"/>
  <c r="B5" i="31"/>
  <c r="L13" i="31"/>
  <c r="J13" i="31"/>
  <c r="H13" i="31"/>
  <c r="F13" i="31"/>
  <c r="D13" i="31"/>
  <c r="B13" i="31"/>
  <c r="D14" i="31" l="1"/>
  <c r="H14" i="31"/>
  <c r="L14" i="31"/>
  <c r="B14" i="31"/>
  <c r="F14" i="31"/>
  <c r="J14" i="31"/>
  <c r="G11" i="28"/>
  <c r="F11" i="28"/>
  <c r="E11" i="28"/>
  <c r="D11" i="28"/>
  <c r="C11" i="28"/>
  <c r="B11" i="28"/>
  <c r="G10" i="28"/>
  <c r="F10" i="28"/>
  <c r="E10" i="28"/>
  <c r="D10" i="28"/>
  <c r="C10" i="28"/>
  <c r="B10" i="28"/>
  <c r="G9" i="28"/>
  <c r="F9" i="28"/>
  <c r="E9" i="28"/>
  <c r="D9" i="28"/>
  <c r="C9" i="28"/>
  <c r="B9" i="28"/>
  <c r="G8" i="28"/>
  <c r="F8" i="28"/>
  <c r="E8" i="28"/>
  <c r="D8" i="28"/>
  <c r="C8" i="28"/>
  <c r="B8" i="28"/>
  <c r="G7" i="28"/>
  <c r="F7" i="28"/>
  <c r="E7" i="28"/>
  <c r="D7" i="28"/>
  <c r="C7" i="28"/>
  <c r="B7" i="28"/>
  <c r="G6" i="28"/>
  <c r="F6" i="28"/>
  <c r="E6" i="28"/>
  <c r="D6" i="28"/>
  <c r="C6" i="28"/>
  <c r="B6" i="28"/>
  <c r="S8" i="25" l="1"/>
  <c r="R8" i="25"/>
  <c r="Q8" i="25"/>
  <c r="P8" i="25"/>
  <c r="O8" i="25"/>
  <c r="N8" i="25"/>
  <c r="F10" i="26" s="1"/>
  <c r="M8" i="25"/>
  <c r="L8" i="25"/>
  <c r="K8" i="25"/>
  <c r="J8" i="25"/>
  <c r="I8" i="25"/>
  <c r="H8" i="25"/>
  <c r="G8" i="25"/>
  <c r="F8" i="25"/>
  <c r="E8" i="25"/>
  <c r="D8" i="25"/>
  <c r="C8" i="25"/>
  <c r="B8" i="25"/>
  <c r="B10" i="26" s="1"/>
  <c r="S7" i="25"/>
  <c r="R7" i="25"/>
  <c r="Q7" i="25"/>
  <c r="P7" i="25"/>
  <c r="O7" i="25"/>
  <c r="N7" i="25"/>
  <c r="M7" i="25"/>
  <c r="L7" i="25"/>
  <c r="K7" i="25"/>
  <c r="J7" i="25"/>
  <c r="I7" i="25"/>
  <c r="H7" i="25"/>
  <c r="D9" i="26" s="1"/>
  <c r="G7" i="25"/>
  <c r="F7" i="25"/>
  <c r="E7" i="25"/>
  <c r="D7" i="25"/>
  <c r="C7" i="25"/>
  <c r="B7" i="25"/>
  <c r="S6" i="25"/>
  <c r="R6" i="25"/>
  <c r="Q6" i="25"/>
  <c r="P6" i="25"/>
  <c r="O6" i="25"/>
  <c r="N6" i="25"/>
  <c r="F8" i="26" s="1"/>
  <c r="M6" i="25"/>
  <c r="L6" i="25"/>
  <c r="K6" i="25"/>
  <c r="J6" i="25"/>
  <c r="I6" i="25"/>
  <c r="H6" i="25"/>
  <c r="G6" i="25"/>
  <c r="F6" i="25"/>
  <c r="E6" i="25"/>
  <c r="D6" i="25"/>
  <c r="C6" i="25"/>
  <c r="B6" i="25"/>
  <c r="B8" i="26" s="1"/>
  <c r="S5" i="25"/>
  <c r="R5" i="25"/>
  <c r="Q5" i="25"/>
  <c r="P5" i="25"/>
  <c r="O5" i="25"/>
  <c r="N5" i="25"/>
  <c r="M5" i="25"/>
  <c r="L5" i="25"/>
  <c r="K5" i="25"/>
  <c r="J5" i="25"/>
  <c r="I5" i="25"/>
  <c r="H5" i="25"/>
  <c r="D7" i="26" s="1"/>
  <c r="G5" i="25"/>
  <c r="F5" i="25"/>
  <c r="E5" i="25"/>
  <c r="D5" i="25"/>
  <c r="C5" i="25"/>
  <c r="B5" i="25"/>
  <c r="S4" i="25"/>
  <c r="R4" i="25"/>
  <c r="Q4" i="25"/>
  <c r="P4" i="25"/>
  <c r="O4" i="25"/>
  <c r="N4" i="25"/>
  <c r="F6" i="26" s="1"/>
  <c r="M4" i="25"/>
  <c r="L4" i="25"/>
  <c r="K4" i="25"/>
  <c r="J4" i="25"/>
  <c r="I4" i="25"/>
  <c r="H4" i="25"/>
  <c r="G4" i="25"/>
  <c r="F4" i="25"/>
  <c r="E4" i="25"/>
  <c r="D4" i="25"/>
  <c r="C4" i="25"/>
  <c r="B4" i="25"/>
  <c r="B6" i="26" s="1"/>
  <c r="C6" i="26" l="1"/>
  <c r="G6" i="26"/>
  <c r="E7" i="26"/>
  <c r="C8" i="26"/>
  <c r="G8" i="26"/>
  <c r="E9" i="26"/>
  <c r="C10" i="26"/>
  <c r="G10" i="26"/>
  <c r="E6" i="26"/>
  <c r="C7" i="26"/>
  <c r="G7" i="26"/>
  <c r="E8" i="26"/>
  <c r="C9" i="26"/>
  <c r="G9" i="26"/>
  <c r="E10" i="26"/>
  <c r="D6" i="26"/>
  <c r="B7" i="26"/>
  <c r="F7" i="26"/>
  <c r="D8" i="26"/>
  <c r="B9" i="26"/>
  <c r="F9" i="26"/>
  <c r="D10" i="26"/>
</calcChain>
</file>

<file path=xl/sharedStrings.xml><?xml version="1.0" encoding="utf-8"?>
<sst xmlns="http://schemas.openxmlformats.org/spreadsheetml/2006/main" count="199" uniqueCount="63">
  <si>
    <t>pop</t>
  </si>
  <si>
    <t>Manitoba</t>
  </si>
  <si>
    <t>Prairie Mountain Health</t>
  </si>
  <si>
    <t>Southern Health-Santé Sud</t>
  </si>
  <si>
    <t>count</t>
  </si>
  <si>
    <t>area</t>
  </si>
  <si>
    <t>year</t>
  </si>
  <si>
    <t>adj_rate</t>
  </si>
  <si>
    <t>lcl_adj_rate</t>
  </si>
  <si>
    <t>ucl_adj_rate</t>
  </si>
  <si>
    <t>RateRHA_RateMB</t>
  </si>
  <si>
    <t>prob_rha</t>
  </si>
  <si>
    <t>sign_rha</t>
  </si>
  <si>
    <t>RHA</t>
  </si>
  <si>
    <t>Year</t>
  </si>
  <si>
    <t>Northern Health Region</t>
  </si>
  <si>
    <t>Interlake-Eastern RHA</t>
  </si>
  <si>
    <t>.</t>
  </si>
  <si>
    <t>Data imported:</t>
  </si>
  <si>
    <t>Data location:</t>
  </si>
  <si>
    <t>Health Region</t>
  </si>
  <si>
    <t>Winnipeg RHA</t>
  </si>
  <si>
    <t>L_rha_MB</t>
  </si>
  <si>
    <t>U_rha_MB</t>
  </si>
  <si>
    <t>1.SO Southern</t>
  </si>
  <si>
    <t>2.WP Winnipeg</t>
  </si>
  <si>
    <t>3.WE Prairie Mountain</t>
  </si>
  <si>
    <t>&lt;.0001</t>
  </si>
  <si>
    <t>4.IE Interlake-Eastern</t>
  </si>
  <si>
    <t>5.NO Northern</t>
  </si>
  <si>
    <t>6.Z Manitoba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</si>
  <si>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</si>
  <si>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</si>
  <si>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</si>
  <si>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</si>
  <si>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</si>
  <si>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</si>
  <si>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</si>
  <si>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</si>
  <si>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</si>
  <si>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</si>
  <si>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ref_year</t>
  </si>
  <si>
    <t>ExpEstimate</t>
  </si>
  <si>
    <t>LowerExp</t>
  </si>
  <si>
    <t>UpperExp</t>
  </si>
  <si>
    <t>Probz</t>
  </si>
  <si>
    <t>relative rates by year, compared to Manitoba with 95% CI</t>
  </si>
  <si>
    <t>rate</t>
  </si>
  <si>
    <t>lower</t>
  </si>
  <si>
    <t>upper</t>
  </si>
  <si>
    <t>S:\asp\prog\natdik\Obj1_2\Obj1_2_ESAC_Tables2_All_v2.sas July 10, 2018 11:30</t>
  </si>
  <si>
    <t>Table 2.1. Adjusted Proportions(%) of group3 J01DD_DE in Total MB population by RHA</t>
  </si>
  <si>
    <t>Adjusted J01DD_DE : Estimates of Time Trends by RHA</t>
  </si>
  <si>
    <t>Adjusted J01DD_DE : 2016 vs 2011(ref) by RHA</t>
  </si>
  <si>
    <t>\\mchpe.cpe.umanitoba.ca\MCHP\Public\Shared Resources\Project\asp\Analyses\DDD\DDD rates\Obj1_Part2_ESAC indicators\ESAC_Table2_ByRHA_withStats\J01DD_DE\ESAC_Table2_1_ByRHA_TotalMBpop_Adj_J01DD_DE_v2.html</t>
  </si>
  <si>
    <t>Age- and sex-adjusted relative rate, 95% CI, all prescribers</t>
  </si>
  <si>
    <t>Count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</si>
  <si>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</si>
  <si>
    <t>Rate</t>
  </si>
  <si>
    <t>2011 vs 2016</t>
  </si>
  <si>
    <t>Notatio</t>
  </si>
  <si>
    <t>Label</t>
  </si>
  <si>
    <t>Supplement Table X.X: Consumption of Third- and Forth-Generation Cephalosporins (J01DD and J01DE) as Percentage of Antibiotics Overall (J01) Relative to Manitoba by Health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</si>
</sst>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8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C2E6E4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 style="thin">
        <color theme="0"/>
      </top>
      <bottom/>
      <diagonal/>
    </border>
    <border>
      <left style="thin">
        <color rgb="FF00857D"/>
      </left>
      <right style="thin">
        <color rgb="FF00857D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 style="thin">
        <color rgb="FF00857D"/>
      </left>
      <right/>
      <top/>
      <bottom/>
      <diagonal/>
    </border>
    <border>
      <left style="thin">
        <color rgb="FF00857D"/>
      </left>
      <right/>
      <top style="thin">
        <color theme="0"/>
      </top>
      <bottom/>
      <diagonal/>
    </border>
    <border>
      <left/>
      <right/>
      <top style="thin">
        <color theme="7"/>
      </top>
      <bottom/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25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24" applyFill="0">
      <alignment horizontal="center" vertical="center"/>
    </xf>
    <xf numFmtId="3" fontId="2" fillId="33" borderId="24" applyFill="0">
      <alignment horizontal="right" vertical="center" indent="1"/>
    </xf>
    <xf numFmtId="164" fontId="2" fillId="33" borderId="24" applyFill="0">
      <alignment horizontal="right" vertical="center" indent="1"/>
    </xf>
    <xf numFmtId="2" fontId="2" fillId="33" borderId="24" applyFill="0">
      <alignment horizontal="right" vertical="center" indent="1"/>
    </xf>
    <xf numFmtId="42" fontId="14" fillId="33" borderId="24" applyFill="0">
      <alignment horizontal="right" vertical="center" indent="1"/>
    </xf>
    <xf numFmtId="165" fontId="2" fillId="33" borderId="24" applyFill="0">
      <alignment horizontal="right" vertical="center" indent="1"/>
    </xf>
    <xf numFmtId="44" fontId="2" fillId="33" borderId="24" applyFill="0">
      <alignment horizontal="right" vertical="center" indent="1"/>
    </xf>
    <xf numFmtId="9" fontId="2" fillId="33" borderId="24" applyFill="0">
      <alignment horizontal="right" vertical="center" indent="1"/>
    </xf>
    <xf numFmtId="166" fontId="2" fillId="33" borderId="24" applyFill="0">
      <alignment horizontal="right" vertical="center" indent="1"/>
    </xf>
    <xf numFmtId="10" fontId="2" fillId="33" borderId="24" applyFill="0">
      <alignment horizontal="right" vertical="center" indent="1"/>
    </xf>
    <xf numFmtId="0" fontId="16" fillId="33" borderId="0">
      <alignment horizontal="left" vertical="top"/>
    </xf>
    <xf numFmtId="0" fontId="18" fillId="33" borderId="24" applyFill="0">
      <alignment horizontal="center" vertical="center"/>
    </xf>
    <xf numFmtId="0" fontId="4" fillId="33" borderId="0">
      <alignment horizontal="center" vertical="center" wrapText="1"/>
    </xf>
    <xf numFmtId="0" fontId="3" fillId="34" borderId="26">
      <alignment horizontal="center" vertical="center" wrapText="1"/>
    </xf>
    <xf numFmtId="0" fontId="4" fillId="33" borderId="27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57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13" xfId="0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8" fillId="0" borderId="0" xfId="0" applyFont="1"/>
    <xf numFmtId="0" fontId="9" fillId="0" borderId="0" xfId="44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0" fillId="0" borderId="23" xfId="0" applyBorder="1"/>
    <xf numFmtId="0" fontId="0" fillId="0" borderId="0" xfId="0" applyFill="1"/>
    <xf numFmtId="0" fontId="8" fillId="0" borderId="0" xfId="0" applyFon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Fill="1" applyAlignment="1"/>
    <xf numFmtId="2" fontId="0" fillId="0" borderId="20" xfId="0" applyNumberFormat="1" applyFont="1" applyBorder="1"/>
    <xf numFmtId="2" fontId="0" fillId="0" borderId="21" xfId="0" applyNumberFormat="1" applyFont="1" applyBorder="1"/>
    <xf numFmtId="2" fontId="0" fillId="0" borderId="22" xfId="0" applyNumberFormat="1" applyFont="1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wrapText="1"/>
    </xf>
    <xf numFmtId="2" fontId="8" fillId="0" borderId="0" xfId="0" applyNumberFormat="1" applyFont="1" applyAlignment="1">
      <alignment wrapText="1"/>
    </xf>
    <xf numFmtId="2" fontId="8" fillId="0" borderId="0" xfId="0" applyNumberFormat="1" applyFont="1"/>
    <xf numFmtId="1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wrapText="1"/>
    </xf>
    <xf numFmtId="0" fontId="0" fillId="0" borderId="0" xfId="0" applyFont="1"/>
    <xf numFmtId="0" fontId="34" fillId="33" borderId="0" xfId="0" applyFont="1" applyFill="1" applyAlignment="1">
      <alignment vertical="center"/>
    </xf>
    <xf numFmtId="0" fontId="28" fillId="33" borderId="0" xfId="0" applyFont="1" applyFill="1"/>
    <xf numFmtId="0" fontId="29" fillId="34" borderId="26" xfId="58" applyFont="1" applyBorder="1">
      <alignment horizontal="center" vertical="center" wrapText="1"/>
    </xf>
    <xf numFmtId="0" fontId="29" fillId="34" borderId="32" xfId="58" applyFont="1" applyBorder="1">
      <alignment horizontal="center" vertical="center" wrapText="1"/>
    </xf>
    <xf numFmtId="0" fontId="30" fillId="33" borderId="33" xfId="59" applyNumberFormat="1" applyFont="1" applyFill="1" applyBorder="1" applyAlignment="1">
      <alignment horizontal="left" vertical="center" indent="1"/>
    </xf>
    <xf numFmtId="0" fontId="31" fillId="33" borderId="37" xfId="0" applyFont="1" applyFill="1" applyBorder="1" applyAlignment="1">
      <alignment horizontal="center" vertical="center" wrapText="1"/>
    </xf>
    <xf numFmtId="0" fontId="31" fillId="33" borderId="34" xfId="0" applyFont="1" applyFill="1" applyBorder="1" applyAlignment="1">
      <alignment horizontal="center" vertical="center" wrapText="1"/>
    </xf>
    <xf numFmtId="0" fontId="30" fillId="36" borderId="35" xfId="59" applyNumberFormat="1" applyFont="1" applyFill="1" applyBorder="1" applyAlignment="1">
      <alignment horizontal="left" vertical="center" indent="1"/>
    </xf>
    <xf numFmtId="0" fontId="31" fillId="36" borderId="36" xfId="0" applyFont="1" applyFill="1" applyBorder="1" applyAlignment="1">
      <alignment horizontal="center" vertical="center" wrapText="1"/>
    </xf>
    <xf numFmtId="0" fontId="31" fillId="36" borderId="27" xfId="0" applyFont="1" applyFill="1" applyBorder="1" applyAlignment="1">
      <alignment horizontal="center" vertical="center" wrapText="1"/>
    </xf>
    <xf numFmtId="0" fontId="30" fillId="33" borderId="35" xfId="59" applyNumberFormat="1" applyFont="1" applyFill="1" applyBorder="1" applyAlignment="1">
      <alignment horizontal="left" vertical="center" indent="1"/>
    </xf>
    <xf numFmtId="0" fontId="31" fillId="33" borderId="36" xfId="0" applyFont="1" applyFill="1" applyBorder="1" applyAlignment="1">
      <alignment horizontal="center" vertical="center" wrapText="1"/>
    </xf>
    <xf numFmtId="0" fontId="31" fillId="33" borderId="27" xfId="0" applyFont="1" applyFill="1" applyBorder="1" applyAlignment="1">
      <alignment horizontal="center" vertical="center" wrapText="1"/>
    </xf>
    <xf numFmtId="0" fontId="29" fillId="34" borderId="29" xfId="58" applyFont="1" applyBorder="1">
      <alignment horizontal="center" vertical="center" wrapText="1"/>
    </xf>
    <xf numFmtId="0" fontId="29" fillId="34" borderId="30" xfId="58" applyFont="1" applyBorder="1">
      <alignment horizontal="center" vertical="center" wrapText="1"/>
    </xf>
    <xf numFmtId="0" fontId="29" fillId="34" borderId="28" xfId="58" applyFont="1" applyBorder="1" applyAlignment="1">
      <alignment horizontal="center" vertical="center" wrapText="1"/>
    </xf>
    <xf numFmtId="0" fontId="29" fillId="34" borderId="31" xfId="58" applyFont="1" applyBorder="1" applyAlignment="1">
      <alignment horizontal="center" vertical="center" wrapText="1"/>
    </xf>
    <xf numFmtId="49" fontId="30" fillId="33" borderId="0" xfId="62" applyFont="1">
      <alignment vertical="center" wrapText="1"/>
    </xf>
    <xf numFmtId="0" fontId="32" fillId="33" borderId="38" xfId="55" applyFont="1" applyFill="1" applyBorder="1" applyAlignment="1">
      <alignment horizontal="left" vertical="center" inden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b/>
        <i val="0"/>
      </font>
    </dxf>
    <dxf>
      <font>
        <b/>
        <i val="0"/>
      </font>
    </dxf>
    <dxf>
      <fill>
        <patternFill>
          <bgColor rgb="FFC2E6E4"/>
        </patternFill>
      </fill>
    </dxf>
    <dxf>
      <fill>
        <patternFill>
          <bgColor theme="0"/>
        </patternFill>
      </fill>
    </dxf>
  </dxfs>
  <tableStyles count="1" defaultTableStyle="TableStyleMedium2" defaultPivotStyle="PivotStyleLight16">
    <tableStyle name="Alt-Shading" pivot="0" count="2" xr9:uid="{00000000-0011-0000-FFFF-FFFF00000000}">
      <tableStyleElement type="firstRowStripe" dxfId="3"/>
      <tableStyleElement type="secondRowStripe" dxfId="2"/>
    </tableStyle>
  </tableStyles>
  <colors>
    <mruColors>
      <color rgb="FFC2E6E4"/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chartsheet" Target="chartsheets/sheet2.xml"/><Relationship Id="rId16" Type="http://schemas.openxmlformats.org/officeDocument/2006/relationships/customXml" Target="../customXml/item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theme" Target="theme/theme1.xml"/><Relationship Id="rId5" Type="http://schemas.openxmlformats.org/officeDocument/2006/relationships/worksheet" Target="worksheets/sheet2.xml"/><Relationship Id="rId15" Type="http://schemas.openxmlformats.org/officeDocument/2006/relationships/customXml" Target="../customXml/item1.xml"/><Relationship Id="rId10" Type="http://schemas.openxmlformats.org/officeDocument/2006/relationships/chartsheet" Target="chartsheets/sheet4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624124906001517"/>
        </c:manualLayout>
      </c:layout>
      <c:lineChart>
        <c:grouping val="standard"/>
        <c:varyColors val="0"/>
        <c:ser>
          <c:idx val="2"/>
          <c:order val="0"/>
          <c:tx>
            <c:strRef>
              <c:f>fig_tbldata!$B$14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fig_tbldata!$A$5:$A$10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fig_tbldata!$C$5:$C$10</c:f>
              <c:numCache>
                <c:formatCode>0.00</c:formatCode>
                <c:ptCount val="6"/>
                <c:pt idx="0">
                  <c:v>0.21807000000000001</c:v>
                </c:pt>
                <c:pt idx="1">
                  <c:v>0.16017000000000001</c:v>
                </c:pt>
                <c:pt idx="2">
                  <c:v>0.19220999999999999</c:v>
                </c:pt>
                <c:pt idx="3">
                  <c:v>0.13391</c:v>
                </c:pt>
                <c:pt idx="4">
                  <c:v>8.4169999999999995E-2</c:v>
                </c:pt>
                <c:pt idx="5">
                  <c:v>0.16122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5F-4F8A-9385-E5E04A7615EA}"/>
            </c:ext>
          </c:extLst>
        </c:ser>
        <c:ser>
          <c:idx val="3"/>
          <c:order val="1"/>
          <c:tx>
            <c:strRef>
              <c:f>fig_tbldata!$D$14</c:f>
              <c:strCache>
                <c:ptCount val="1"/>
                <c:pt idx="0">
                  <c:v>Winnipeg RHA*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fig_tbldata!$A$5:$A$10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fig_tbldata!$E$5:$E$10</c:f>
              <c:numCache>
                <c:formatCode>0.00</c:formatCode>
                <c:ptCount val="6"/>
                <c:pt idx="0">
                  <c:v>0.20529</c:v>
                </c:pt>
                <c:pt idx="1">
                  <c:v>0.21127000000000001</c:v>
                </c:pt>
                <c:pt idx="2">
                  <c:v>0.23146</c:v>
                </c:pt>
                <c:pt idx="3">
                  <c:v>0.13244</c:v>
                </c:pt>
                <c:pt idx="4">
                  <c:v>6.3519999999999993E-2</c:v>
                </c:pt>
                <c:pt idx="5">
                  <c:v>0.10144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5F-4F8A-9385-E5E04A7615EA}"/>
            </c:ext>
          </c:extLst>
        </c:ser>
        <c:ser>
          <c:idx val="0"/>
          <c:order val="2"/>
          <c:tx>
            <c:strRef>
              <c:f>fig_tbldata!$F$14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fig_tbldata!$A$5:$A$10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fig_tbldata!$G$5:$G$10</c:f>
              <c:numCache>
                <c:formatCode>0.00</c:formatCode>
                <c:ptCount val="6"/>
                <c:pt idx="0">
                  <c:v>0.44914999999999999</c:v>
                </c:pt>
                <c:pt idx="1">
                  <c:v>0.27990999999999999</c:v>
                </c:pt>
                <c:pt idx="2">
                  <c:v>0.26951999999999998</c:v>
                </c:pt>
                <c:pt idx="3">
                  <c:v>0.15770000000000001</c:v>
                </c:pt>
                <c:pt idx="4">
                  <c:v>0.13469999999999999</c:v>
                </c:pt>
                <c:pt idx="5">
                  <c:v>0.15575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5F-4F8A-9385-E5E04A7615EA}"/>
            </c:ext>
          </c:extLst>
        </c:ser>
        <c:ser>
          <c:idx val="1"/>
          <c:order val="3"/>
          <c:tx>
            <c:strRef>
              <c:f>fig_tbldata!$H$14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fig_tbldata!$A$5:$A$10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fig_tbldata!$I$5:$I$10</c:f>
              <c:numCache>
                <c:formatCode>0.00</c:formatCode>
                <c:ptCount val="6"/>
                <c:pt idx="0">
                  <c:v>0.82116</c:v>
                </c:pt>
                <c:pt idx="1">
                  <c:v>0.86104000000000003</c:v>
                </c:pt>
                <c:pt idx="2">
                  <c:v>0.71786000000000005</c:v>
                </c:pt>
                <c:pt idx="3">
                  <c:v>0.42452000000000001</c:v>
                </c:pt>
                <c:pt idx="4">
                  <c:v>0.13109999999999999</c:v>
                </c:pt>
                <c:pt idx="5">
                  <c:v>0.24904999999999999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5F-4F8A-9385-E5E04A7615EA}"/>
            </c:ext>
          </c:extLst>
        </c:ser>
        <c:ser>
          <c:idx val="4"/>
          <c:order val="4"/>
          <c:tx>
            <c:strRef>
              <c:f>fig_tbldata!$J$14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fig_tbldata!$A$5:$A$10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fig_tbldata!$K$5:$K$10</c:f>
              <c:numCache>
                <c:formatCode>0.00</c:formatCode>
                <c:ptCount val="6"/>
                <c:pt idx="0">
                  <c:v>0.24060000000000001</c:v>
                </c:pt>
                <c:pt idx="1">
                  <c:v>0.26372000000000001</c:v>
                </c:pt>
                <c:pt idx="2">
                  <c:v>0.20977000000000001</c:v>
                </c:pt>
                <c:pt idx="3">
                  <c:v>0.18212999999999999</c:v>
                </c:pt>
                <c:pt idx="4">
                  <c:v>8.2909999999999998E-2</c:v>
                </c:pt>
                <c:pt idx="5">
                  <c:v>8.3239999999999995E-2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5F-4F8A-9385-E5E04A7615EA}"/>
            </c:ext>
          </c:extLst>
        </c:ser>
        <c:ser>
          <c:idx val="5"/>
          <c:order val="5"/>
          <c:tx>
            <c:strRef>
              <c:f>fig_tbldata!$L$14</c:f>
              <c:strCache>
                <c:ptCount val="1"/>
                <c:pt idx="0">
                  <c:v>Manitoba*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fig_tbldata!$A$5:$A$10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fig_tbldata!$M$5:$M$10</c:f>
              <c:numCache>
                <c:formatCode>0.00</c:formatCode>
                <c:ptCount val="6"/>
                <c:pt idx="0">
                  <c:v>0.30708999999999997</c:v>
                </c:pt>
                <c:pt idx="1">
                  <c:v>0.28114</c:v>
                </c:pt>
                <c:pt idx="2">
                  <c:v>0.27526</c:v>
                </c:pt>
                <c:pt idx="3">
                  <c:v>0.16619</c:v>
                </c:pt>
                <c:pt idx="4">
                  <c:v>8.6699999999999999E-2</c:v>
                </c:pt>
                <c:pt idx="5">
                  <c:v>0.13270999999999999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35F-4F8A-9385-E5E04A7615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.0&quot;%&quot;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663148822815054"/>
          <c:y val="0.1592357147565229"/>
          <c:w val="0.2872923571120774"/>
          <c:h val="0.2190550740898084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9" tint="0.749992370372631"/>
  </sheetPr>
  <sheetViews>
    <sheetView zoomScale="115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7609" cy="41413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0.10759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447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0" rIns="0" bIns="0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Annual Third- and Fourth-Generation Cephalosporins (J01DD and J01DE) as Percent of Total Antibacterials (J01) by Health Region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</a:t>
          </a:r>
          <a:r>
            <a: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adjusted percent, all ages, all prescribers</a:t>
          </a:r>
          <a:endParaRPr lang="en-US" sz="80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algn="l"/>
          <a:endParaRPr lang="en-US" sz="8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0.03115</cdr:x>
      <cdr:y>0.95239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198783" y="3959087"/>
          <a:ext cx="6095026" cy="1930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rates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Analyses/DDD/DDD%20rates/Obj1_Part2_ESAC%20indicators/ESAC_Table2_ByRHA_withStats/J01DD_DE/ESAC_Table2_1_ByRHA_TotalMBpop_Adj_J01DD_DE_v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A1:M17"/>
  <sheetViews>
    <sheetView tabSelected="1" workbookViewId="0">
      <selection activeCell="E19" sqref="E19"/>
    </sheetView>
  </sheetViews>
  <sheetFormatPr defaultColWidth="9.140625" defaultRowHeight="15" x14ac:dyDescent="0.25"/>
  <cols>
    <col min="1" max="1" width="25" style="3" customWidth="1"/>
    <col min="2" max="7" width="10.85546875" style="3" customWidth="1"/>
    <col min="8" max="12" width="9.140625" style="3"/>
    <col min="13" max="13" width="19.42578125" style="3" customWidth="1"/>
    <col min="14" max="16384" width="9.140625" style="3"/>
  </cols>
  <sheetData>
    <row r="1" spans="1:13" s="26" customFormat="1" ht="24.6" customHeight="1" x14ac:dyDescent="0.25">
      <c r="A1" s="51" t="s">
        <v>62</v>
      </c>
      <c r="B1" s="51"/>
      <c r="C1" s="51"/>
      <c r="D1" s="51"/>
      <c r="E1" s="51"/>
      <c r="F1" s="51"/>
      <c r="G1" s="51"/>
    </row>
    <row r="2" spans="1:13" s="26" customFormat="1" ht="15" customHeight="1" x14ac:dyDescent="0.25">
      <c r="A2" s="34" t="s">
        <v>55</v>
      </c>
      <c r="B2" s="34"/>
      <c r="C2" s="34"/>
      <c r="D2" s="34"/>
      <c r="E2" s="34"/>
      <c r="F2" s="34"/>
      <c r="G2" s="34"/>
    </row>
    <row r="3" spans="1:13" ht="7.5" customHeight="1" x14ac:dyDescent="0.25">
      <c r="A3" s="35"/>
      <c r="B3" s="35"/>
      <c r="C3" s="35"/>
      <c r="D3" s="35"/>
      <c r="E3" s="35"/>
      <c r="F3" s="35"/>
      <c r="G3" s="35"/>
    </row>
    <row r="4" spans="1:13" ht="16.5" customHeight="1" x14ac:dyDescent="0.25">
      <c r="A4" s="49" t="s">
        <v>20</v>
      </c>
      <c r="B4" s="47" t="s">
        <v>14</v>
      </c>
      <c r="C4" s="47"/>
      <c r="D4" s="47"/>
      <c r="E4" s="47"/>
      <c r="F4" s="47"/>
      <c r="G4" s="48"/>
    </row>
    <row r="5" spans="1:13" ht="16.5" customHeight="1" x14ac:dyDescent="0.25">
      <c r="A5" s="50"/>
      <c r="B5" s="36">
        <v>2011</v>
      </c>
      <c r="C5" s="36">
        <v>2012</v>
      </c>
      <c r="D5" s="36">
        <v>2013</v>
      </c>
      <c r="E5" s="36">
        <v>2014</v>
      </c>
      <c r="F5" s="36">
        <v>2015</v>
      </c>
      <c r="G5" s="37">
        <v>2016</v>
      </c>
    </row>
    <row r="6" spans="1:13" ht="35.1" customHeight="1" x14ac:dyDescent="0.25">
      <c r="A6" s="38" t="s">
        <v>3</v>
      </c>
      <c r="B6" s="39" t="str">
        <f>CONCATENATE(tbl_data_relrt!B4, CHAR(10), "(",tbl_data_relrt!C4,", ",tbl_data_relrt!D4,")")</f>
        <v>0.71
(0.55, 0.92)</v>
      </c>
      <c r="C6" s="39" t="str">
        <f>CONCATENATE(tbl_data_relrt!E4,CHAR(10),"(",tbl_data_relrt!F4,", ",tbl_data_relrt!G4,")")</f>
        <v>0.57
(0.44, 0.73)</v>
      </c>
      <c r="D6" s="39" t="str">
        <f>CONCATENATE(tbl_data_relrt!H4, CHAR(10), "(",tbl_data_relrt!I4,", ",tbl_data_relrt!J4,")")</f>
        <v>0.70
(0.54, 0.90)</v>
      </c>
      <c r="E6" s="39" t="str">
        <f>CONCATENATE(tbl_data_relrt!K4, CHAR(10), "(",tbl_data_relrt!L4,", ",tbl_data_relrt!M4,")")</f>
        <v>0.81
(0.62, 1.04)</v>
      </c>
      <c r="F6" s="39" t="str">
        <f>CONCATENATE(tbl_data_relrt!N4,CHAR(10),  "(",tbl_data_relrt!O4,", ",tbl_data_relrt!P4,")")</f>
        <v>0.97
(0.75, 1.26)</v>
      </c>
      <c r="G6" s="40" t="str">
        <f>CONCATENATE(tbl_data_relrt!Q4, CHAR(10), "(",tbl_data_relrt!R4,", ",tbl_data_relrt!S4,")")</f>
        <v>1.21
(0.94, 1.57)</v>
      </c>
    </row>
    <row r="7" spans="1:13" ht="35.1" customHeight="1" x14ac:dyDescent="0.25">
      <c r="A7" s="41" t="s">
        <v>21</v>
      </c>
      <c r="B7" s="42" t="str">
        <f>CONCATENATE(tbl_data_relrt!B5, CHAR(10), "(",tbl_data_relrt!C5,", ",tbl_data_relrt!D5,")")</f>
        <v>0.67
(0.52, 0.86)</v>
      </c>
      <c r="C7" s="42" t="str">
        <f>CONCATENATE(tbl_data_relrt!E5, CHAR(10), "(",tbl_data_relrt!F5,", ",tbl_data_relrt!G5,")")</f>
        <v>0.75
(0.58, 0.97)</v>
      </c>
      <c r="D7" s="42" t="str">
        <f>CONCATENATE(tbl_data_relrt!H5, CHAR(10), "(",tbl_data_relrt!I5,", ",tbl_data_relrt!J5,")")</f>
        <v>0.84
(0.65, 1.08)</v>
      </c>
      <c r="E7" s="42" t="str">
        <f>CONCATENATE(tbl_data_relrt!K5, CHAR(10), "(",tbl_data_relrt!L5,", ",tbl_data_relrt!M5,")")</f>
        <v>0.80
(0.62, 1.02)</v>
      </c>
      <c r="F7" s="42" t="str">
        <f>CONCATENATE(tbl_data_relrt!N5, CHAR(10), "(",tbl_data_relrt!O5,", ",tbl_data_relrt!P5,")")</f>
        <v>0.73
(0.57, 0.94)</v>
      </c>
      <c r="G7" s="43" t="str">
        <f>CONCATENATE(tbl_data_relrt!Q5, CHAR(10), "(",tbl_data_relrt!R5,", ",tbl_data_relrt!S5,")")</f>
        <v>0.76
(0.59, 0.98)</v>
      </c>
    </row>
    <row r="8" spans="1:13" ht="35.1" customHeight="1" x14ac:dyDescent="0.25">
      <c r="A8" s="44" t="s">
        <v>2</v>
      </c>
      <c r="B8" s="45" t="str">
        <f>CONCATENATE(tbl_data_relrt!B6,CHAR(10),  "(",tbl_data_relrt!C6,", ",tbl_data_relrt!D6,")")</f>
        <v>1.46
(1.14, 1.88)</v>
      </c>
      <c r="C8" s="45" t="str">
        <f>CONCATENATE(tbl_data_relrt!E6,CHAR(10),  "(",tbl_data_relrt!F6,", ",tbl_data_relrt!G6,")")</f>
        <v>1.00
(0.77, 1.28)</v>
      </c>
      <c r="D8" s="45" t="str">
        <f>CONCATENATE(tbl_data_relrt!H6,CHAR(10),  "(",tbl_data_relrt!I6,", ",tbl_data_relrt!J6,")")</f>
        <v>0.98
(0.76, 1.26)</v>
      </c>
      <c r="E8" s="45" t="str">
        <f>CONCATENATE(tbl_data_relrt!K6, CHAR(10), "(",tbl_data_relrt!L6,", ",tbl_data_relrt!M6,")")</f>
        <v>0.95
(0.74, 1.22)</v>
      </c>
      <c r="F8" s="45" t="str">
        <f>CONCATENATE(tbl_data_relrt!N6, CHAR(10), "(",tbl_data_relrt!O6,", ",tbl_data_relrt!P6,")")</f>
        <v>1.55
(1.20, 2.00)</v>
      </c>
      <c r="G8" s="46" t="str">
        <f>CONCATENATE(tbl_data_relrt!Q6, CHAR(10), "(",tbl_data_relrt!R6,", ",tbl_data_relrt!S6,")")</f>
        <v>1.17
(0.91, 1.51)</v>
      </c>
      <c r="M8" s="20"/>
    </row>
    <row r="9" spans="1:13" ht="35.1" customHeight="1" x14ac:dyDescent="0.25">
      <c r="A9" s="41" t="s">
        <v>16</v>
      </c>
      <c r="B9" s="42" t="str">
        <f>CONCATENATE(tbl_data_relrt!B7, CHAR(10), "(",tbl_data_relrt!C7,", ",tbl_data_relrt!D7,")")</f>
        <v>2.67
(2.08, 3.44)</v>
      </c>
      <c r="C9" s="42" t="str">
        <f>CONCATENATE(tbl_data_relrt!E7,CHAR(10),  "(",tbl_data_relrt!F7,", ",tbl_data_relrt!G7,")")</f>
        <v>3.06
(2.38, 3.94)</v>
      </c>
      <c r="D9" s="42" t="str">
        <f>CONCATENATE(tbl_data_relrt!H7, CHAR(10), "(",tbl_data_relrt!I7,", ",tbl_data_relrt!J7,")")</f>
        <v>2.61
(2.03, 3.35)</v>
      </c>
      <c r="E9" s="42" t="str">
        <f>CONCATENATE(tbl_data_relrt!K7, CHAR(10), "(",tbl_data_relrt!L7,", ",tbl_data_relrt!M7,")")</f>
        <v>2.55
(1.98, 3.29)</v>
      </c>
      <c r="F9" s="42" t="str">
        <f>CONCATENATE(tbl_data_relrt!N7, CHAR(10), "(",tbl_data_relrt!O7,", ",tbl_data_relrt!P7,")")</f>
        <v>1.51
(1.17, 1.96)</v>
      </c>
      <c r="G9" s="43" t="str">
        <f>CONCATENATE(tbl_data_relrt!Q7, CHAR(10), "(",tbl_data_relrt!R7,", ",tbl_data_relrt!S7,")")</f>
        <v>1.88
(1.46, 2.42)</v>
      </c>
    </row>
    <row r="10" spans="1:13" ht="34.5" customHeight="1" x14ac:dyDescent="0.25">
      <c r="A10" s="44" t="s">
        <v>15</v>
      </c>
      <c r="B10" s="45" t="str">
        <f>CONCATENATE(tbl_data_relrt!B8, CHAR(10), "(",tbl_data_relrt!C8,", ",tbl_data_relrt!D8,")")</f>
        <v>0.78
(0.60, 1.02)</v>
      </c>
      <c r="C10" s="45" t="str">
        <f>CONCATENATE(tbl_data_relrt!E8, CHAR(10), "(",tbl_data_relrt!F8,", ",tbl_data_relrt!G8,")")</f>
        <v>0.94
(0.72, 1.21)</v>
      </c>
      <c r="D10" s="45" t="str">
        <f>CONCATENATE(tbl_data_relrt!H8,CHAR(10),  "(",tbl_data_relrt!I8,", ",tbl_data_relrt!J8,")")</f>
        <v>0.76
(0.59, 0.99)</v>
      </c>
      <c r="E10" s="45" t="str">
        <f>CONCATENATE(tbl_data_relrt!K8, CHAR(10), "(",tbl_data_relrt!L8,", ",tbl_data_relrt!M8,")")</f>
        <v>1.10
(0.84, 1.43)</v>
      </c>
      <c r="F10" s="45" t="str">
        <f>CONCATENATE(tbl_data_relrt!N8, CHAR(10), "(",tbl_data_relrt!O8,", ",tbl_data_relrt!P8,")")</f>
        <v>0.96
(0.73, 1.26)</v>
      </c>
      <c r="G10" s="46" t="str">
        <f>CONCATENATE(tbl_data_relrt!Q8, CHAR(10), "(",tbl_data_relrt!R8,", ",tbl_data_relrt!S8,")")</f>
        <v>0.63
(0.48, 0.82)</v>
      </c>
    </row>
    <row r="11" spans="1:13" x14ac:dyDescent="0.25">
      <c r="A11" s="52" t="s">
        <v>57</v>
      </c>
      <c r="B11" s="52"/>
      <c r="C11" s="52"/>
      <c r="D11" s="52"/>
      <c r="E11" s="52"/>
      <c r="F11" s="52"/>
      <c r="G11" s="52"/>
    </row>
    <row r="17" spans="13:13" x14ac:dyDescent="0.25">
      <c r="M17" s="21"/>
    </row>
  </sheetData>
  <mergeCells count="4">
    <mergeCell ref="B4:G4"/>
    <mergeCell ref="A4:A5"/>
    <mergeCell ref="A1:G1"/>
    <mergeCell ref="A11:G11"/>
  </mergeCells>
  <pageMargins left="0.7" right="0.7" top="0.75" bottom="0.75" header="0.3" footer="0.3"/>
  <pageSetup orientation="portrait" r:id="rId1"/>
  <ignoredErrors>
    <ignoredError sqref="F6 B8" calculatedColumn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D09CBB5-9668-4253-B390-559E5A0A4A0E}">
            <xm:f>tbl_sig_relrt!B6=1</xm:f>
            <x14:dxf>
              <font>
                <b/>
                <i val="0"/>
              </font>
            </x14:dxf>
          </x14:cfRule>
          <xm:sqref>B6:G10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14"/>
  <sheetViews>
    <sheetView workbookViewId="0">
      <selection activeCell="A11" sqref="A11:XFD11"/>
    </sheetView>
  </sheetViews>
  <sheetFormatPr defaultColWidth="9.140625" defaultRowHeight="15" x14ac:dyDescent="0.25"/>
  <cols>
    <col min="1" max="1" width="11.7109375" style="3" bestFit="1" customWidth="1"/>
    <col min="2" max="2" width="9.140625" style="3"/>
    <col min="3" max="3" width="9.140625" style="31"/>
    <col min="4" max="4" width="9.140625" style="3"/>
    <col min="5" max="5" width="9.140625" style="31"/>
    <col min="6" max="6" width="9.140625" style="3"/>
    <col min="7" max="7" width="9.140625" style="31"/>
    <col min="8" max="8" width="9.140625" style="3"/>
    <col min="9" max="9" width="9.140625" style="31"/>
    <col min="10" max="10" width="9.140625" style="3"/>
    <col min="11" max="11" width="9.140625" style="31"/>
    <col min="12" max="12" width="9.140625" style="3"/>
    <col min="13" max="13" width="9.140625" style="31"/>
    <col min="14" max="16384" width="9.140625" style="3"/>
  </cols>
  <sheetData>
    <row r="2" spans="1:13" s="27" customFormat="1" ht="60" x14ac:dyDescent="0.25">
      <c r="B2" s="27" t="s">
        <v>3</v>
      </c>
      <c r="C2" s="28"/>
      <c r="D2" s="27" t="s">
        <v>21</v>
      </c>
      <c r="E2" s="28"/>
      <c r="F2" s="27" t="s">
        <v>2</v>
      </c>
      <c r="G2" s="28"/>
      <c r="H2" s="27" t="s">
        <v>16</v>
      </c>
      <c r="I2" s="28"/>
      <c r="J2" s="27" t="s">
        <v>15</v>
      </c>
      <c r="K2" s="28"/>
      <c r="L2" s="27" t="s">
        <v>1</v>
      </c>
      <c r="M2" s="28"/>
    </row>
    <row r="3" spans="1:13" s="11" customFormat="1" x14ac:dyDescent="0.25">
      <c r="B3" s="11" t="s">
        <v>56</v>
      </c>
      <c r="C3" s="29" t="s">
        <v>58</v>
      </c>
      <c r="D3" s="11" t="s">
        <v>56</v>
      </c>
      <c r="E3" s="29" t="s">
        <v>58</v>
      </c>
      <c r="F3" s="11" t="s">
        <v>56</v>
      </c>
      <c r="G3" s="29" t="s">
        <v>58</v>
      </c>
      <c r="H3" s="11" t="s">
        <v>56</v>
      </c>
      <c r="I3" s="29" t="s">
        <v>58</v>
      </c>
      <c r="J3" s="11" t="s">
        <v>56</v>
      </c>
      <c r="K3" s="29" t="s">
        <v>58</v>
      </c>
      <c r="L3" s="11" t="s">
        <v>56</v>
      </c>
      <c r="M3" s="29" t="s">
        <v>58</v>
      </c>
    </row>
    <row r="4" spans="1:13" s="11" customFormat="1" x14ac:dyDescent="0.25">
      <c r="C4" s="29"/>
      <c r="E4" s="29"/>
      <c r="G4" s="29"/>
      <c r="I4" s="29"/>
      <c r="K4" s="29"/>
      <c r="M4" s="29"/>
    </row>
    <row r="5" spans="1:13" x14ac:dyDescent="0.25">
      <c r="A5" s="11">
        <v>2011</v>
      </c>
      <c r="B5" s="30">
        <f>orig_data!C7</f>
        <v>2378.5</v>
      </c>
      <c r="C5" s="31">
        <f>orig_data!E7</f>
        <v>0.21807000000000001</v>
      </c>
      <c r="D5" s="30">
        <f>orig_data!C13</f>
        <v>9596.5</v>
      </c>
      <c r="E5" s="31">
        <f>orig_data!E13</f>
        <v>0.20529</v>
      </c>
      <c r="F5" s="30">
        <f>orig_data!C19</f>
        <v>6646</v>
      </c>
      <c r="G5" s="31">
        <f>orig_data!E19</f>
        <v>0.44914999999999999</v>
      </c>
      <c r="H5" s="30">
        <f>orig_data!C25</f>
        <v>6457.5</v>
      </c>
      <c r="I5" s="31">
        <f>orig_data!E25</f>
        <v>0.82116</v>
      </c>
      <c r="J5" s="30">
        <f>orig_data!C31</f>
        <v>1004.5</v>
      </c>
      <c r="K5" s="31">
        <f>orig_data!E31</f>
        <v>0.24060000000000001</v>
      </c>
      <c r="L5" s="30">
        <f>orig_data!C37</f>
        <v>26083</v>
      </c>
      <c r="M5" s="31">
        <f>orig_data!E37</f>
        <v>0.30708999999999997</v>
      </c>
    </row>
    <row r="6" spans="1:13" x14ac:dyDescent="0.25">
      <c r="A6" s="11">
        <v>2012</v>
      </c>
      <c r="B6" s="30">
        <f>orig_data!C8</f>
        <v>1937.75</v>
      </c>
      <c r="C6" s="31">
        <f>orig_data!E8</f>
        <v>0.16017000000000001</v>
      </c>
      <c r="D6" s="30">
        <f>orig_data!C14</f>
        <v>10687</v>
      </c>
      <c r="E6" s="31">
        <f>orig_data!E14</f>
        <v>0.21127000000000001</v>
      </c>
      <c r="F6" s="30">
        <f>orig_data!C20</f>
        <v>4523</v>
      </c>
      <c r="G6" s="31">
        <f>orig_data!E20</f>
        <v>0.27990999999999999</v>
      </c>
      <c r="H6" s="30">
        <f>orig_data!C26</f>
        <v>7789.5</v>
      </c>
      <c r="I6" s="31">
        <f>orig_data!E26</f>
        <v>0.86104000000000003</v>
      </c>
      <c r="J6" s="30">
        <f>orig_data!C32</f>
        <v>1322.5</v>
      </c>
      <c r="K6" s="31">
        <f>orig_data!E32</f>
        <v>0.26372000000000001</v>
      </c>
      <c r="L6" s="30">
        <f>orig_data!C38</f>
        <v>26259.75</v>
      </c>
      <c r="M6" s="31">
        <f>orig_data!E38</f>
        <v>0.28114</v>
      </c>
    </row>
    <row r="7" spans="1:13" x14ac:dyDescent="0.25">
      <c r="A7" s="11">
        <v>2013</v>
      </c>
      <c r="B7" s="30">
        <f>orig_data!C9</f>
        <v>2198.75</v>
      </c>
      <c r="C7" s="31">
        <f>orig_data!E9</f>
        <v>0.19220999999999999</v>
      </c>
      <c r="D7" s="30">
        <f>orig_data!C15</f>
        <v>11749.35</v>
      </c>
      <c r="E7" s="31">
        <f>orig_data!E15</f>
        <v>0.23146</v>
      </c>
      <c r="F7" s="30">
        <f>orig_data!C21</f>
        <v>4372.5</v>
      </c>
      <c r="G7" s="31">
        <f>orig_data!E21</f>
        <v>0.26951999999999998</v>
      </c>
      <c r="H7" s="30">
        <f>orig_data!C27</f>
        <v>6316.5</v>
      </c>
      <c r="I7" s="31">
        <f>orig_data!E27</f>
        <v>0.71786000000000005</v>
      </c>
      <c r="J7" s="30">
        <f>orig_data!C33</f>
        <v>1111.5</v>
      </c>
      <c r="K7" s="31">
        <f>orig_data!E33</f>
        <v>0.20977000000000001</v>
      </c>
      <c r="L7" s="30">
        <f>orig_data!C39</f>
        <v>25748.6</v>
      </c>
      <c r="M7" s="31">
        <f>orig_data!E39</f>
        <v>0.27526</v>
      </c>
    </row>
    <row r="8" spans="1:13" x14ac:dyDescent="0.25">
      <c r="A8" s="11">
        <v>2014</v>
      </c>
      <c r="B8" s="30">
        <f>orig_data!C10</f>
        <v>1467</v>
      </c>
      <c r="C8" s="31">
        <f>orig_data!E10</f>
        <v>0.13391</v>
      </c>
      <c r="D8" s="30">
        <f>orig_data!C16</f>
        <v>6296</v>
      </c>
      <c r="E8" s="31">
        <f>orig_data!E16</f>
        <v>0.13244</v>
      </c>
      <c r="F8" s="30">
        <f>orig_data!C22</f>
        <v>2477.5</v>
      </c>
      <c r="G8" s="31">
        <f>orig_data!E22</f>
        <v>0.15770000000000001</v>
      </c>
      <c r="H8" s="30">
        <f>orig_data!C28</f>
        <v>3407.5</v>
      </c>
      <c r="I8" s="31">
        <f>orig_data!E28</f>
        <v>0.42452000000000001</v>
      </c>
      <c r="J8" s="30">
        <f>orig_data!C34</f>
        <v>806</v>
      </c>
      <c r="K8" s="31">
        <f>orig_data!E34</f>
        <v>0.18212999999999999</v>
      </c>
      <c r="L8" s="30">
        <f>orig_data!C40</f>
        <v>14454</v>
      </c>
      <c r="M8" s="31">
        <f>orig_data!E40</f>
        <v>0.16619</v>
      </c>
    </row>
    <row r="9" spans="1:13" x14ac:dyDescent="0.25">
      <c r="A9" s="11">
        <v>2015</v>
      </c>
      <c r="B9" s="30">
        <f>orig_data!C11</f>
        <v>902</v>
      </c>
      <c r="C9" s="31">
        <f>orig_data!E11</f>
        <v>8.4169999999999995E-2</v>
      </c>
      <c r="D9" s="30">
        <f>orig_data!C17</f>
        <v>3286.5</v>
      </c>
      <c r="E9" s="31">
        <f>orig_data!E17</f>
        <v>6.3519999999999993E-2</v>
      </c>
      <c r="F9" s="30">
        <f>orig_data!C23</f>
        <v>2160.5</v>
      </c>
      <c r="G9" s="31">
        <f>orig_data!E23</f>
        <v>0.13469999999999999</v>
      </c>
      <c r="H9" s="30">
        <f>orig_data!C29</f>
        <v>1284.5</v>
      </c>
      <c r="I9" s="31">
        <f>orig_data!E29</f>
        <v>0.13109999999999999</v>
      </c>
      <c r="J9" s="30">
        <f>orig_data!C35</f>
        <v>381</v>
      </c>
      <c r="K9" s="31">
        <f>orig_data!E35</f>
        <v>8.2909999999999998E-2</v>
      </c>
      <c r="L9" s="30">
        <f>orig_data!C41</f>
        <v>8014.5</v>
      </c>
      <c r="M9" s="31">
        <f>orig_data!E41</f>
        <v>8.6699999999999999E-2</v>
      </c>
    </row>
    <row r="10" spans="1:13" x14ac:dyDescent="0.25">
      <c r="A10" s="11">
        <v>2016</v>
      </c>
      <c r="B10" s="30">
        <f>orig_data!C12</f>
        <v>1888.5</v>
      </c>
      <c r="C10" s="31">
        <f>orig_data!E12</f>
        <v>0.16122</v>
      </c>
      <c r="D10" s="30">
        <f>orig_data!C18</f>
        <v>5528</v>
      </c>
      <c r="E10" s="31">
        <f>orig_data!E18</f>
        <v>0.10144</v>
      </c>
      <c r="F10" s="30">
        <f>orig_data!C24</f>
        <v>2599.5</v>
      </c>
      <c r="G10" s="31">
        <f>orig_data!E24</f>
        <v>0.15575</v>
      </c>
      <c r="H10" s="30">
        <f>orig_data!C30</f>
        <v>2429.5</v>
      </c>
      <c r="I10" s="31">
        <f>orig_data!E30</f>
        <v>0.24904999999999999</v>
      </c>
      <c r="J10" s="30">
        <f>orig_data!C36</f>
        <v>487.5</v>
      </c>
      <c r="K10" s="31">
        <f>orig_data!E36</f>
        <v>8.3239999999999995E-2</v>
      </c>
      <c r="L10" s="30">
        <f>orig_data!C42</f>
        <v>12933</v>
      </c>
      <c r="M10" s="31">
        <f>orig_data!E42</f>
        <v>0.13270999999999999</v>
      </c>
    </row>
    <row r="11" spans="1:13" x14ac:dyDescent="0.25">
      <c r="A11" s="11"/>
      <c r="B11" s="30"/>
      <c r="D11" s="30"/>
      <c r="F11" s="30"/>
      <c r="H11" s="30"/>
      <c r="J11" s="30"/>
      <c r="L11" s="30"/>
    </row>
    <row r="12" spans="1:13" x14ac:dyDescent="0.25">
      <c r="A12" s="11" t="s">
        <v>59</v>
      </c>
      <c r="B12" s="3">
        <f>orig_data!$H$68</f>
        <v>2.2100000000000002E-2</v>
      </c>
      <c r="D12" s="3" t="str">
        <f>orig_data!$H$69</f>
        <v>&lt;.0001</v>
      </c>
      <c r="F12" s="3" t="str">
        <f>orig_data!$H$70</f>
        <v>&lt;.0001</v>
      </c>
      <c r="H12" s="3" t="str">
        <f>orig_data!$H$71</f>
        <v>&lt;.0001</v>
      </c>
      <c r="J12" s="3" t="str">
        <f>orig_data!$H$72</f>
        <v>&lt;.0001</v>
      </c>
      <c r="L12" s="3" t="str">
        <f>orig_data!$H$73</f>
        <v>&lt;.0001</v>
      </c>
    </row>
    <row r="13" spans="1:13" x14ac:dyDescent="0.25">
      <c r="A13" s="11" t="s">
        <v>60</v>
      </c>
      <c r="B13" s="3" t="str">
        <f>IF(OR(B12="&lt;.0001",B12&lt;0.05),"*","")</f>
        <v>*</v>
      </c>
      <c r="D13" s="3" t="str">
        <f>IF(OR(D12="&lt;.0001",D12&lt;0.05),"*","")</f>
        <v>*</v>
      </c>
      <c r="F13" s="3" t="str">
        <f>IF(OR(F12="&lt;.0001",F12&lt;0.05),"*","")</f>
        <v>*</v>
      </c>
      <c r="H13" s="3" t="str">
        <f>IF(OR(H12="&lt;.0001",H12&lt;0.05),"*","")</f>
        <v>*</v>
      </c>
      <c r="J13" s="3" t="str">
        <f>IF(OR(J12="&lt;.0001",J12&lt;0.05),"*","")</f>
        <v>*</v>
      </c>
      <c r="L13" s="3" t="str">
        <f>IF(OR(L12="&lt;.0001",L12&lt;0.05),"*","")</f>
        <v>*</v>
      </c>
    </row>
    <row r="14" spans="1:13" s="20" customFormat="1" ht="60" x14ac:dyDescent="0.25">
      <c r="A14" s="27" t="s">
        <v>61</v>
      </c>
      <c r="B14" s="20" t="str">
        <f>IF(B13="*",CONCATENATE(B2,B13),B2)</f>
        <v>Southern Health-Santé Sud*</v>
      </c>
      <c r="C14" s="32"/>
      <c r="D14" s="20" t="str">
        <f>IF(D13="*",CONCATENATE(D2,D13),D2)</f>
        <v>Winnipeg RHA*</v>
      </c>
      <c r="E14" s="32"/>
      <c r="F14" s="20" t="str">
        <f>IF(F13="*",CONCATENATE(F2,F13),F2)</f>
        <v>Prairie Mountain Health*</v>
      </c>
      <c r="G14" s="32"/>
      <c r="H14" s="20" t="str">
        <f>IF(H13="*",CONCATENATE(H2,H13),H2)</f>
        <v>Interlake-Eastern RHA*</v>
      </c>
      <c r="I14" s="32"/>
      <c r="J14" s="20" t="str">
        <f>IF(J13="*",CONCATENATE(J2,J13),J2)</f>
        <v>Northern Health Region*</v>
      </c>
      <c r="K14" s="32"/>
      <c r="L14" s="20" t="str">
        <f>IF(L13="*",CONCATENATE(L2,L13),L2)</f>
        <v>Manitoba*</v>
      </c>
      <c r="M14" s="3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G8"/>
  <sheetViews>
    <sheetView workbookViewId="0"/>
  </sheetViews>
  <sheetFormatPr defaultColWidth="9.140625" defaultRowHeight="15" x14ac:dyDescent="0.25"/>
  <cols>
    <col min="1" max="16384" width="9.140625" style="3"/>
  </cols>
  <sheetData>
    <row r="2" spans="1:7" s="20" customFormat="1" ht="60" x14ac:dyDescent="0.25">
      <c r="B2" s="20" t="s">
        <v>3</v>
      </c>
      <c r="C2" s="20" t="s">
        <v>21</v>
      </c>
      <c r="D2" s="20" t="s">
        <v>2</v>
      </c>
      <c r="E2" s="20" t="s">
        <v>16</v>
      </c>
      <c r="F2" s="20" t="s">
        <v>15</v>
      </c>
      <c r="G2" s="20" t="s">
        <v>1</v>
      </c>
    </row>
    <row r="3" spans="1:7" x14ac:dyDescent="0.25">
      <c r="A3" s="3">
        <v>2011</v>
      </c>
      <c r="B3" s="33">
        <f>orig_data!L7</f>
        <v>1</v>
      </c>
      <c r="C3" s="33">
        <f>orig_data!L13</f>
        <v>1</v>
      </c>
      <c r="D3" s="33">
        <f>orig_data!L19</f>
        <v>1</v>
      </c>
      <c r="E3" s="33">
        <f>orig_data!L25</f>
        <v>1</v>
      </c>
      <c r="F3" s="33">
        <f>orig_data!L31</f>
        <v>0</v>
      </c>
      <c r="G3" s="33">
        <f>orig_data!L37</f>
        <v>0</v>
      </c>
    </row>
    <row r="4" spans="1:7" x14ac:dyDescent="0.25">
      <c r="A4" s="3">
        <v>2012</v>
      </c>
      <c r="B4" s="33">
        <f>orig_data!L8</f>
        <v>1</v>
      </c>
      <c r="C4" s="33">
        <f>orig_data!L14</f>
        <v>0</v>
      </c>
      <c r="D4" s="33">
        <f>orig_data!L20</f>
        <v>0</v>
      </c>
      <c r="E4" s="33">
        <f>orig_data!L26</f>
        <v>1</v>
      </c>
      <c r="F4" s="33">
        <f>orig_data!L32</f>
        <v>0</v>
      </c>
      <c r="G4" s="33">
        <f>orig_data!L38</f>
        <v>0</v>
      </c>
    </row>
    <row r="5" spans="1:7" x14ac:dyDescent="0.25">
      <c r="A5" s="3">
        <v>2013</v>
      </c>
      <c r="B5" s="33">
        <f>orig_data!L9</f>
        <v>1</v>
      </c>
      <c r="C5" s="33">
        <f>orig_data!L15</f>
        <v>0</v>
      </c>
      <c r="D5" s="33">
        <f>orig_data!L21</f>
        <v>0</v>
      </c>
      <c r="E5" s="33">
        <f>orig_data!L27</f>
        <v>1</v>
      </c>
      <c r="F5" s="33">
        <f>orig_data!L33</f>
        <v>0</v>
      </c>
      <c r="G5" s="33">
        <f>orig_data!L39</f>
        <v>0</v>
      </c>
    </row>
    <row r="6" spans="1:7" x14ac:dyDescent="0.25">
      <c r="A6" s="3">
        <v>2014</v>
      </c>
      <c r="B6" s="33">
        <f>orig_data!L10</f>
        <v>0</v>
      </c>
      <c r="C6" s="33">
        <f>orig_data!L16</f>
        <v>0</v>
      </c>
      <c r="D6" s="33">
        <f>orig_data!L22</f>
        <v>0</v>
      </c>
      <c r="E6" s="33">
        <f>orig_data!L28</f>
        <v>1</v>
      </c>
      <c r="F6" s="33">
        <f>orig_data!L34</f>
        <v>0</v>
      </c>
      <c r="G6" s="33">
        <f>orig_data!L40</f>
        <v>0</v>
      </c>
    </row>
    <row r="7" spans="1:7" x14ac:dyDescent="0.25">
      <c r="A7" s="3">
        <v>2015</v>
      </c>
      <c r="B7" s="33">
        <f>orig_data!L11</f>
        <v>0</v>
      </c>
      <c r="C7" s="33">
        <f>orig_data!L17</f>
        <v>0</v>
      </c>
      <c r="D7" s="33">
        <f>orig_data!L23</f>
        <v>1</v>
      </c>
      <c r="E7" s="33">
        <f>orig_data!L29</f>
        <v>1</v>
      </c>
      <c r="F7" s="33">
        <f>orig_data!L35</f>
        <v>0</v>
      </c>
      <c r="G7" s="33">
        <f>orig_data!L41</f>
        <v>0</v>
      </c>
    </row>
    <row r="8" spans="1:7" x14ac:dyDescent="0.25">
      <c r="A8" s="3">
        <v>2016</v>
      </c>
      <c r="B8" s="33">
        <f>orig_data!L12</f>
        <v>0</v>
      </c>
      <c r="C8" s="33">
        <f>orig_data!L18</f>
        <v>0</v>
      </c>
      <c r="D8" s="33">
        <f>orig_data!L24</f>
        <v>0</v>
      </c>
      <c r="E8" s="33">
        <f>orig_data!L30</f>
        <v>1</v>
      </c>
      <c r="F8" s="33">
        <f>orig_data!L36</f>
        <v>1</v>
      </c>
      <c r="G8" s="33">
        <f>orig_data!L42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81"/>
  <sheetViews>
    <sheetView topLeftCell="A43" workbookViewId="0">
      <selection activeCell="O52" sqref="O52"/>
    </sheetView>
  </sheetViews>
  <sheetFormatPr defaultColWidth="9.140625" defaultRowHeight="15" x14ac:dyDescent="0.25"/>
  <cols>
    <col min="1" max="1" width="23.7109375" style="1" customWidth="1"/>
    <col min="2" max="2" width="14.42578125" style="1" customWidth="1"/>
    <col min="3" max="4" width="9.140625" style="1"/>
    <col min="5" max="5" width="9.140625" style="17"/>
    <col min="6" max="6" width="11.28515625" style="1" bestFit="1" customWidth="1"/>
    <col min="7" max="7" width="11.85546875" style="1" bestFit="1" customWidth="1"/>
    <col min="8" max="8" width="16.7109375" style="1" bestFit="1" customWidth="1"/>
    <col min="9" max="11" width="9.140625" style="1"/>
    <col min="12" max="12" width="9.140625" style="17"/>
    <col min="13" max="13" width="12" style="1" customWidth="1"/>
    <col min="14" max="15" width="9.140625" style="1"/>
    <col min="16" max="16" width="10.5703125" style="1" customWidth="1"/>
    <col min="17" max="16384" width="9.140625" style="1"/>
  </cols>
  <sheetData>
    <row r="1" spans="1:16" s="3" customFormat="1" x14ac:dyDescent="0.25">
      <c r="A1" s="3" t="s">
        <v>19</v>
      </c>
      <c r="B1" s="14" t="s">
        <v>54</v>
      </c>
    </row>
    <row r="2" spans="1:16" s="3" customFormat="1" x14ac:dyDescent="0.25">
      <c r="A2" s="3" t="s">
        <v>18</v>
      </c>
      <c r="B2" s="13">
        <v>43532</v>
      </c>
    </row>
    <row r="3" spans="1:16" s="3" customFormat="1" x14ac:dyDescent="0.25"/>
    <row r="4" spans="1:16" x14ac:dyDescent="0.25">
      <c r="A4" s="11" t="s">
        <v>51</v>
      </c>
      <c r="B4" s="3"/>
      <c r="C4" s="3"/>
      <c r="D4" s="3"/>
      <c r="F4" s="3"/>
      <c r="G4" s="3"/>
      <c r="H4" s="3"/>
      <c r="I4" s="3"/>
      <c r="J4" s="3"/>
      <c r="K4" s="3"/>
      <c r="L4" s="18"/>
      <c r="M4" s="3"/>
      <c r="N4" s="3"/>
      <c r="O4" s="2"/>
      <c r="P4" s="12"/>
    </row>
    <row r="5" spans="1:16" x14ac:dyDescent="0.25">
      <c r="A5" s="3"/>
      <c r="B5" s="3"/>
      <c r="C5" s="3"/>
      <c r="D5" s="3"/>
      <c r="F5" s="3"/>
      <c r="G5" s="3"/>
      <c r="H5" s="3"/>
      <c r="I5" s="3"/>
      <c r="J5" s="3"/>
      <c r="K5" s="3"/>
      <c r="M5" s="3"/>
      <c r="N5" s="3"/>
      <c r="O5" s="2"/>
    </row>
    <row r="6" spans="1:16" x14ac:dyDescent="0.25">
      <c r="A6" s="3" t="s">
        <v>5</v>
      </c>
      <c r="B6" s="3" t="s">
        <v>6</v>
      </c>
      <c r="C6" s="3" t="s">
        <v>4</v>
      </c>
      <c r="D6" s="3" t="s">
        <v>0</v>
      </c>
      <c r="E6" s="15" t="s">
        <v>7</v>
      </c>
      <c r="F6" s="3" t="s">
        <v>8</v>
      </c>
      <c r="G6" s="3" t="s">
        <v>9</v>
      </c>
      <c r="H6" s="15" t="s">
        <v>10</v>
      </c>
      <c r="I6" s="15" t="s">
        <v>22</v>
      </c>
      <c r="J6" s="15" t="s">
        <v>23</v>
      </c>
      <c r="K6" s="3" t="s">
        <v>11</v>
      </c>
      <c r="L6" s="15" t="s">
        <v>12</v>
      </c>
      <c r="M6" s="3"/>
      <c r="N6" s="3"/>
      <c r="O6" s="2"/>
    </row>
    <row r="7" spans="1:16" x14ac:dyDescent="0.25">
      <c r="A7" s="3" t="s">
        <v>24</v>
      </c>
      <c r="B7" s="3">
        <v>2011</v>
      </c>
      <c r="C7" s="3">
        <v>2378.5</v>
      </c>
      <c r="D7" s="3">
        <v>1036337.69</v>
      </c>
      <c r="E7" s="15">
        <v>0.21807000000000001</v>
      </c>
      <c r="F7" s="3">
        <v>0.16919999999999999</v>
      </c>
      <c r="G7" s="3">
        <v>0.28105000000000002</v>
      </c>
      <c r="H7" s="3">
        <v>0.71009999999999995</v>
      </c>
      <c r="I7" s="3">
        <v>0.55100000000000005</v>
      </c>
      <c r="J7" s="3">
        <v>0.91520000000000001</v>
      </c>
      <c r="K7" s="3">
        <v>8.2000000000000007E-3</v>
      </c>
      <c r="L7" s="15">
        <v>1</v>
      </c>
      <c r="M7" s="3"/>
      <c r="N7" s="3"/>
      <c r="O7" s="2"/>
    </row>
    <row r="8" spans="1:16" x14ac:dyDescent="0.25">
      <c r="A8" s="3" t="s">
        <v>24</v>
      </c>
      <c r="B8" s="3">
        <v>2012</v>
      </c>
      <c r="C8" s="3">
        <v>1937.75</v>
      </c>
      <c r="D8" s="3">
        <v>1089456.56</v>
      </c>
      <c r="E8" s="15">
        <v>0.16017000000000001</v>
      </c>
      <c r="F8" s="3">
        <v>0.12418</v>
      </c>
      <c r="G8" s="3">
        <v>0.20660000000000001</v>
      </c>
      <c r="H8" s="3">
        <v>0.56969999999999998</v>
      </c>
      <c r="I8" s="3">
        <v>0.44169999999999998</v>
      </c>
      <c r="J8" s="3">
        <v>0.7349</v>
      </c>
      <c r="K8" s="3" t="s">
        <v>27</v>
      </c>
      <c r="L8" s="15">
        <v>1</v>
      </c>
      <c r="M8" s="3"/>
      <c r="N8" s="3"/>
      <c r="O8" s="2"/>
    </row>
    <row r="9" spans="1:16" x14ac:dyDescent="0.25">
      <c r="A9" s="3" t="s">
        <v>24</v>
      </c>
      <c r="B9" s="3">
        <v>2013</v>
      </c>
      <c r="C9" s="3">
        <v>2198.75</v>
      </c>
      <c r="D9" s="3">
        <v>1117539.49</v>
      </c>
      <c r="E9" s="15">
        <v>0.19220999999999999</v>
      </c>
      <c r="F9" s="3">
        <v>0.14907000000000001</v>
      </c>
      <c r="G9" s="3">
        <v>0.24784</v>
      </c>
      <c r="H9" s="3">
        <v>0.69830000000000003</v>
      </c>
      <c r="I9" s="3">
        <v>0.54159999999999997</v>
      </c>
      <c r="J9" s="3">
        <v>0.90039999999999998</v>
      </c>
      <c r="K9" s="3">
        <v>5.5999999999999999E-3</v>
      </c>
      <c r="L9" s="15">
        <v>1</v>
      </c>
      <c r="M9" s="3"/>
      <c r="N9" s="3"/>
      <c r="O9" s="2"/>
    </row>
    <row r="10" spans="1:16" x14ac:dyDescent="0.25">
      <c r="A10" s="3" t="s">
        <v>24</v>
      </c>
      <c r="B10" s="3">
        <v>2014</v>
      </c>
      <c r="C10" s="3">
        <v>1467</v>
      </c>
      <c r="D10" s="3">
        <v>1068266.6100000001</v>
      </c>
      <c r="E10" s="15">
        <v>0.13391</v>
      </c>
      <c r="F10" s="3">
        <v>0.10364</v>
      </c>
      <c r="G10" s="3">
        <v>0.17301</v>
      </c>
      <c r="H10" s="3">
        <v>0.80579999999999996</v>
      </c>
      <c r="I10" s="3">
        <v>0.62360000000000004</v>
      </c>
      <c r="J10" s="3">
        <v>1.0410999999999999</v>
      </c>
      <c r="K10" s="3">
        <v>9.8500000000000004E-2</v>
      </c>
      <c r="L10" s="15"/>
      <c r="M10" s="3"/>
      <c r="N10" s="3"/>
      <c r="O10" s="2"/>
    </row>
    <row r="11" spans="1:16" x14ac:dyDescent="0.25">
      <c r="A11" s="3" t="s">
        <v>24</v>
      </c>
      <c r="B11" s="3">
        <v>2015</v>
      </c>
      <c r="C11" s="3">
        <v>902</v>
      </c>
      <c r="D11" s="3">
        <v>1177139.05</v>
      </c>
      <c r="E11" s="15">
        <v>8.4169999999999995E-2</v>
      </c>
      <c r="F11" s="3">
        <v>6.4860000000000001E-2</v>
      </c>
      <c r="G11" s="3">
        <v>0.10924</v>
      </c>
      <c r="H11" s="3">
        <v>0.9708</v>
      </c>
      <c r="I11" s="3">
        <v>0.748</v>
      </c>
      <c r="J11" s="3">
        <v>1.2599</v>
      </c>
      <c r="K11" s="3">
        <v>0.82379999999999998</v>
      </c>
      <c r="L11" s="15"/>
      <c r="M11" s="3"/>
      <c r="N11" s="3"/>
      <c r="O11" s="2"/>
    </row>
    <row r="12" spans="1:16" x14ac:dyDescent="0.25">
      <c r="A12" s="3" t="s">
        <v>24</v>
      </c>
      <c r="B12" s="3">
        <v>2016</v>
      </c>
      <c r="C12" s="3">
        <v>1888.5</v>
      </c>
      <c r="D12" s="3">
        <v>1190664.3400000001</v>
      </c>
      <c r="E12" s="15">
        <v>0.16122</v>
      </c>
      <c r="F12" s="3">
        <v>0.12494</v>
      </c>
      <c r="G12" s="3">
        <v>0.20802999999999999</v>
      </c>
      <c r="H12" s="3">
        <v>1.2148000000000001</v>
      </c>
      <c r="I12" s="3">
        <v>0.9415</v>
      </c>
      <c r="J12" s="3">
        <v>1.5674999999999999</v>
      </c>
      <c r="K12" s="3">
        <v>0.1346</v>
      </c>
      <c r="L12" s="15"/>
      <c r="M12" s="3"/>
      <c r="N12" s="3"/>
      <c r="O12" s="2"/>
    </row>
    <row r="13" spans="1:16" x14ac:dyDescent="0.25">
      <c r="A13" s="3" t="s">
        <v>25</v>
      </c>
      <c r="B13" s="3">
        <v>2011</v>
      </c>
      <c r="C13" s="3">
        <v>9596.5</v>
      </c>
      <c r="D13" s="3">
        <v>4720996.0199999996</v>
      </c>
      <c r="E13" s="15">
        <v>0.20529</v>
      </c>
      <c r="F13" s="3">
        <v>0.15976000000000001</v>
      </c>
      <c r="G13" s="3">
        <v>0.26379999999999998</v>
      </c>
      <c r="H13" s="3">
        <v>0.66849999999999998</v>
      </c>
      <c r="I13" s="3">
        <v>0.5202</v>
      </c>
      <c r="J13" s="3">
        <v>0.85899999999999999</v>
      </c>
      <c r="K13" s="3">
        <v>1.6000000000000001E-3</v>
      </c>
      <c r="L13" s="15">
        <v>1</v>
      </c>
      <c r="M13" s="3"/>
      <c r="N13" s="3"/>
      <c r="O13" s="2"/>
    </row>
    <row r="14" spans="1:16" x14ac:dyDescent="0.25">
      <c r="A14" s="3" t="s">
        <v>25</v>
      </c>
      <c r="B14" s="3">
        <v>2012</v>
      </c>
      <c r="C14" s="3">
        <v>10687</v>
      </c>
      <c r="D14" s="3">
        <v>4959543.05</v>
      </c>
      <c r="E14" s="15">
        <v>0.21127000000000001</v>
      </c>
      <c r="F14" s="3">
        <v>0.16442000000000001</v>
      </c>
      <c r="G14" s="3">
        <v>0.27145999999999998</v>
      </c>
      <c r="H14" s="3">
        <v>0.75149999999999995</v>
      </c>
      <c r="I14" s="3">
        <v>0.58479999999999999</v>
      </c>
      <c r="J14" s="3">
        <v>0.96560000000000001</v>
      </c>
      <c r="K14" s="3">
        <v>2.5499999999999998E-2</v>
      </c>
      <c r="L14" s="15"/>
      <c r="M14" s="3"/>
      <c r="N14" s="3"/>
      <c r="O14" s="2"/>
    </row>
    <row r="15" spans="1:16" x14ac:dyDescent="0.25">
      <c r="A15" s="3" t="s">
        <v>25</v>
      </c>
      <c r="B15" s="3">
        <v>2013</v>
      </c>
      <c r="C15" s="3">
        <v>11749.35</v>
      </c>
      <c r="D15" s="3">
        <v>4906850.18</v>
      </c>
      <c r="E15" s="15">
        <v>0.23146</v>
      </c>
      <c r="F15" s="3">
        <v>0.18015</v>
      </c>
      <c r="G15" s="3">
        <v>0.29737999999999998</v>
      </c>
      <c r="H15" s="3">
        <v>0.84089999999999998</v>
      </c>
      <c r="I15" s="3">
        <v>0.65449999999999997</v>
      </c>
      <c r="J15" s="3">
        <v>1.0804</v>
      </c>
      <c r="K15" s="3">
        <v>0.17530000000000001</v>
      </c>
      <c r="L15" s="15"/>
      <c r="M15" s="3"/>
      <c r="N15" s="3"/>
      <c r="O15" s="2"/>
    </row>
    <row r="16" spans="1:16" x14ac:dyDescent="0.25">
      <c r="A16" s="3" t="s">
        <v>25</v>
      </c>
      <c r="B16" s="3">
        <v>2014</v>
      </c>
      <c r="C16" s="3">
        <v>6296</v>
      </c>
      <c r="D16" s="3">
        <v>4813766.01</v>
      </c>
      <c r="E16" s="15">
        <v>0.13244</v>
      </c>
      <c r="F16" s="3">
        <v>0.10299</v>
      </c>
      <c r="G16" s="3">
        <v>0.17033000000000001</v>
      </c>
      <c r="H16" s="3">
        <v>0.79700000000000004</v>
      </c>
      <c r="I16" s="3">
        <v>0.61970000000000003</v>
      </c>
      <c r="J16" s="3">
        <v>1.0248999999999999</v>
      </c>
      <c r="K16" s="3">
        <v>7.6999999999999999E-2</v>
      </c>
      <c r="L16" s="15"/>
      <c r="M16" s="3"/>
      <c r="N16" s="3"/>
      <c r="O16" s="2"/>
    </row>
    <row r="17" spans="1:15" x14ac:dyDescent="0.25">
      <c r="A17" s="3" t="s">
        <v>25</v>
      </c>
      <c r="B17" s="3">
        <v>2015</v>
      </c>
      <c r="C17" s="3">
        <v>3286.5</v>
      </c>
      <c r="D17" s="3">
        <v>5124734.22</v>
      </c>
      <c r="E17" s="15">
        <v>6.3519999999999993E-2</v>
      </c>
      <c r="F17" s="3">
        <v>4.931E-2</v>
      </c>
      <c r="G17" s="3">
        <v>8.183E-2</v>
      </c>
      <c r="H17" s="3">
        <v>0.73270000000000002</v>
      </c>
      <c r="I17" s="3">
        <v>0.56879999999999997</v>
      </c>
      <c r="J17" s="3">
        <v>0.94379999999999997</v>
      </c>
      <c r="K17" s="3">
        <v>1.6E-2</v>
      </c>
      <c r="L17" s="15"/>
      <c r="M17" s="3"/>
      <c r="N17" s="3"/>
      <c r="O17" s="2"/>
    </row>
    <row r="18" spans="1:15" x14ac:dyDescent="0.25">
      <c r="A18" s="3" t="s">
        <v>25</v>
      </c>
      <c r="B18" s="3">
        <v>2016</v>
      </c>
      <c r="C18" s="3">
        <v>5528</v>
      </c>
      <c r="D18" s="3">
        <v>5340792.0599999996</v>
      </c>
      <c r="E18" s="15">
        <v>0.10144</v>
      </c>
      <c r="F18" s="3">
        <v>7.886E-2</v>
      </c>
      <c r="G18" s="3">
        <v>0.13048000000000001</v>
      </c>
      <c r="H18" s="3">
        <v>0.76429999999999998</v>
      </c>
      <c r="I18" s="3">
        <v>0.59419999999999995</v>
      </c>
      <c r="J18" s="3">
        <v>0.98319999999999996</v>
      </c>
      <c r="K18" s="3">
        <v>3.6400000000000002E-2</v>
      </c>
      <c r="L18" s="15"/>
      <c r="M18" s="3"/>
      <c r="N18" s="3"/>
      <c r="O18" s="2"/>
    </row>
    <row r="19" spans="1:15" x14ac:dyDescent="0.25">
      <c r="A19" s="3" t="s">
        <v>26</v>
      </c>
      <c r="B19" s="3">
        <v>2011</v>
      </c>
      <c r="C19" s="3">
        <v>6646</v>
      </c>
      <c r="D19" s="3">
        <v>1431363.58</v>
      </c>
      <c r="E19" s="15">
        <v>0.44914999999999999</v>
      </c>
      <c r="F19" s="3">
        <v>0.34934999999999999</v>
      </c>
      <c r="G19" s="3">
        <v>0.57745999999999997</v>
      </c>
      <c r="H19" s="3">
        <v>1.4625999999999999</v>
      </c>
      <c r="I19" s="3">
        <v>1.1375999999999999</v>
      </c>
      <c r="J19" s="3">
        <v>1.8804000000000001</v>
      </c>
      <c r="K19" s="3">
        <v>3.0000000000000001E-3</v>
      </c>
      <c r="L19" s="15">
        <v>1</v>
      </c>
      <c r="M19" s="3"/>
      <c r="N19" s="3"/>
      <c r="O19" s="2"/>
    </row>
    <row r="20" spans="1:15" x14ac:dyDescent="0.25">
      <c r="A20" s="3" t="s">
        <v>26</v>
      </c>
      <c r="B20" s="3">
        <v>2012</v>
      </c>
      <c r="C20" s="3">
        <v>4523</v>
      </c>
      <c r="D20" s="3">
        <v>1497097.56</v>
      </c>
      <c r="E20" s="15">
        <v>0.27990999999999999</v>
      </c>
      <c r="F20" s="3">
        <v>0.21756</v>
      </c>
      <c r="G20" s="3">
        <v>0.36014000000000002</v>
      </c>
      <c r="H20" s="3">
        <v>0.99560000000000004</v>
      </c>
      <c r="I20" s="3">
        <v>0.77380000000000004</v>
      </c>
      <c r="J20" s="3">
        <v>1.2809999999999999</v>
      </c>
      <c r="K20" s="3">
        <v>0.97270000000000001</v>
      </c>
      <c r="L20" s="15"/>
      <c r="M20" s="3"/>
      <c r="N20" s="3"/>
      <c r="O20" s="2"/>
    </row>
    <row r="21" spans="1:15" x14ac:dyDescent="0.25">
      <c r="A21" s="3" t="s">
        <v>26</v>
      </c>
      <c r="B21" s="3">
        <v>2013</v>
      </c>
      <c r="C21" s="3">
        <v>4372.5</v>
      </c>
      <c r="D21" s="3">
        <v>1493492.6</v>
      </c>
      <c r="E21" s="15">
        <v>0.26951999999999998</v>
      </c>
      <c r="F21" s="3">
        <v>0.20943000000000001</v>
      </c>
      <c r="G21" s="3">
        <v>0.34684999999999999</v>
      </c>
      <c r="H21" s="3">
        <v>0.97919999999999996</v>
      </c>
      <c r="I21" s="3">
        <v>0.76090000000000002</v>
      </c>
      <c r="J21" s="3">
        <v>1.2601</v>
      </c>
      <c r="K21" s="3">
        <v>0.87</v>
      </c>
      <c r="L21" s="15"/>
      <c r="M21" s="3"/>
      <c r="N21" s="3"/>
      <c r="O21" s="2"/>
    </row>
    <row r="22" spans="1:15" x14ac:dyDescent="0.25">
      <c r="A22" s="3" t="s">
        <v>26</v>
      </c>
      <c r="B22" s="3">
        <v>2014</v>
      </c>
      <c r="C22" s="3">
        <v>2477.5</v>
      </c>
      <c r="D22" s="3">
        <v>1438263.53</v>
      </c>
      <c r="E22" s="15">
        <v>0.15770000000000001</v>
      </c>
      <c r="F22" s="3">
        <v>0.12232</v>
      </c>
      <c r="G22" s="3">
        <v>0.20330000000000001</v>
      </c>
      <c r="H22" s="3">
        <v>0.94889999999999997</v>
      </c>
      <c r="I22" s="3">
        <v>0.73609999999999998</v>
      </c>
      <c r="J22" s="3">
        <v>1.2234</v>
      </c>
      <c r="K22" s="3">
        <v>0.68579999999999997</v>
      </c>
      <c r="L22" s="15"/>
      <c r="M22" s="3"/>
      <c r="N22" s="3"/>
      <c r="O22" s="2"/>
    </row>
    <row r="23" spans="1:15" x14ac:dyDescent="0.25">
      <c r="A23" s="3" t="s">
        <v>26</v>
      </c>
      <c r="B23" s="3">
        <v>2015</v>
      </c>
      <c r="C23" s="3">
        <v>2160.5</v>
      </c>
      <c r="D23" s="3">
        <v>1587883.55</v>
      </c>
      <c r="E23" s="15">
        <v>0.13469999999999999</v>
      </c>
      <c r="F23" s="3">
        <v>0.10438</v>
      </c>
      <c r="G23" s="3">
        <v>0.17383000000000001</v>
      </c>
      <c r="H23" s="3">
        <v>1.5536000000000001</v>
      </c>
      <c r="I23" s="3">
        <v>1.2039</v>
      </c>
      <c r="J23" s="3">
        <v>2.0047999999999999</v>
      </c>
      <c r="K23" s="3">
        <v>6.9999999999999999E-4</v>
      </c>
      <c r="L23" s="15">
        <v>1</v>
      </c>
      <c r="M23" s="3"/>
      <c r="N23" s="3"/>
      <c r="O23" s="2"/>
    </row>
    <row r="24" spans="1:15" x14ac:dyDescent="0.25">
      <c r="A24" s="3" t="s">
        <v>26</v>
      </c>
      <c r="B24" s="3">
        <v>2016</v>
      </c>
      <c r="C24" s="3">
        <v>2599.5</v>
      </c>
      <c r="D24" s="3">
        <v>1613307.08</v>
      </c>
      <c r="E24" s="15">
        <v>0.15575</v>
      </c>
      <c r="F24" s="3">
        <v>0.12082</v>
      </c>
      <c r="G24" s="3">
        <v>0.20077999999999999</v>
      </c>
      <c r="H24" s="3">
        <v>1.1736</v>
      </c>
      <c r="I24" s="3">
        <v>0.91039999999999999</v>
      </c>
      <c r="J24" s="3">
        <v>1.5128999999999999</v>
      </c>
      <c r="K24" s="3">
        <v>0.2167</v>
      </c>
      <c r="L24" s="15"/>
      <c r="M24" s="3"/>
      <c r="N24" s="3"/>
      <c r="O24" s="2"/>
    </row>
    <row r="25" spans="1:15" x14ac:dyDescent="0.25">
      <c r="A25" s="3" t="s">
        <v>28</v>
      </c>
      <c r="B25" s="3">
        <v>2011</v>
      </c>
      <c r="C25" s="3">
        <v>6457.5</v>
      </c>
      <c r="D25" s="3">
        <v>847725.4</v>
      </c>
      <c r="E25" s="15">
        <v>0.82116</v>
      </c>
      <c r="F25" s="3">
        <v>0.63854</v>
      </c>
      <c r="G25" s="3">
        <v>1.0560099999999999</v>
      </c>
      <c r="H25" s="3">
        <v>2.6739999999999999</v>
      </c>
      <c r="I25" s="3">
        <v>2.0792999999999999</v>
      </c>
      <c r="J25" s="3">
        <v>3.4388000000000001</v>
      </c>
      <c r="K25" s="3" t="s">
        <v>27</v>
      </c>
      <c r="L25" s="15">
        <v>1</v>
      </c>
      <c r="M25" s="3"/>
      <c r="N25" s="3"/>
      <c r="O25" s="2"/>
    </row>
    <row r="26" spans="1:15" x14ac:dyDescent="0.25">
      <c r="A26" s="3" t="s">
        <v>28</v>
      </c>
      <c r="B26" s="3">
        <v>2012</v>
      </c>
      <c r="C26" s="3">
        <v>7789.5</v>
      </c>
      <c r="D26" s="3">
        <v>896101.94</v>
      </c>
      <c r="E26" s="15">
        <v>0.86104000000000003</v>
      </c>
      <c r="F26" s="3">
        <v>0.66979999999999995</v>
      </c>
      <c r="G26" s="3">
        <v>1.10687</v>
      </c>
      <c r="H26" s="3">
        <v>3.0626000000000002</v>
      </c>
      <c r="I26" s="3">
        <v>2.3824000000000001</v>
      </c>
      <c r="J26" s="3">
        <v>3.9369999999999998</v>
      </c>
      <c r="K26" s="3" t="s">
        <v>27</v>
      </c>
      <c r="L26" s="15">
        <v>1</v>
      </c>
      <c r="M26" s="3"/>
      <c r="N26" s="3"/>
      <c r="O26" s="2"/>
    </row>
    <row r="27" spans="1:15" x14ac:dyDescent="0.25">
      <c r="A27" s="3" t="s">
        <v>28</v>
      </c>
      <c r="B27" s="3">
        <v>2013</v>
      </c>
      <c r="C27" s="3">
        <v>6316.5</v>
      </c>
      <c r="D27" s="3">
        <v>909703.67</v>
      </c>
      <c r="E27" s="15">
        <v>0.71786000000000005</v>
      </c>
      <c r="F27" s="3">
        <v>0.55808999999999997</v>
      </c>
      <c r="G27" s="3">
        <v>0.92337999999999998</v>
      </c>
      <c r="H27" s="3">
        <v>2.6080000000000001</v>
      </c>
      <c r="I27" s="3">
        <v>2.0274999999999999</v>
      </c>
      <c r="J27" s="3">
        <v>3.3546</v>
      </c>
      <c r="K27" s="3" t="s">
        <v>27</v>
      </c>
      <c r="L27" s="15">
        <v>1</v>
      </c>
      <c r="M27" s="3"/>
      <c r="N27" s="3"/>
      <c r="O27" s="2"/>
    </row>
    <row r="28" spans="1:15" x14ac:dyDescent="0.25">
      <c r="A28" s="3" t="s">
        <v>28</v>
      </c>
      <c r="B28" s="3">
        <v>2014</v>
      </c>
      <c r="C28" s="3">
        <v>3407.5</v>
      </c>
      <c r="D28" s="3">
        <v>870614.19</v>
      </c>
      <c r="E28" s="15">
        <v>0.42452000000000001</v>
      </c>
      <c r="F28" s="3">
        <v>0.3296</v>
      </c>
      <c r="G28" s="3">
        <v>0.54679</v>
      </c>
      <c r="H28" s="3">
        <v>2.5545</v>
      </c>
      <c r="I28" s="3">
        <v>1.9833000000000001</v>
      </c>
      <c r="J28" s="3">
        <v>3.2902</v>
      </c>
      <c r="K28" s="3" t="s">
        <v>27</v>
      </c>
      <c r="L28" s="15">
        <v>1</v>
      </c>
      <c r="M28" s="3"/>
      <c r="N28" s="3"/>
      <c r="O28" s="2"/>
    </row>
    <row r="29" spans="1:15" x14ac:dyDescent="0.25">
      <c r="A29" s="3" t="s">
        <v>28</v>
      </c>
      <c r="B29" s="3">
        <v>2015</v>
      </c>
      <c r="C29" s="3">
        <v>1284.5</v>
      </c>
      <c r="D29" s="3">
        <v>972137.23</v>
      </c>
      <c r="E29" s="15">
        <v>0.13109999999999999</v>
      </c>
      <c r="F29" s="3">
        <v>0.10133</v>
      </c>
      <c r="G29" s="3">
        <v>0.16961999999999999</v>
      </c>
      <c r="H29" s="3">
        <v>1.512</v>
      </c>
      <c r="I29" s="3">
        <v>1.1687000000000001</v>
      </c>
      <c r="J29" s="3">
        <v>1.9562999999999999</v>
      </c>
      <c r="K29" s="3">
        <v>1.6999999999999999E-3</v>
      </c>
      <c r="L29" s="15">
        <v>1</v>
      </c>
      <c r="M29" s="3"/>
      <c r="N29" s="3"/>
      <c r="O29" s="2"/>
    </row>
    <row r="30" spans="1:15" x14ac:dyDescent="0.25">
      <c r="A30" s="3" t="s">
        <v>28</v>
      </c>
      <c r="B30" s="3">
        <v>2016</v>
      </c>
      <c r="C30" s="3">
        <v>2429.5</v>
      </c>
      <c r="D30" s="3">
        <v>979969.08</v>
      </c>
      <c r="E30" s="15">
        <v>0.24904999999999999</v>
      </c>
      <c r="F30" s="3">
        <v>0.19311</v>
      </c>
      <c r="G30" s="3">
        <v>0.32118999999999998</v>
      </c>
      <c r="H30" s="3">
        <v>1.8766</v>
      </c>
      <c r="I30" s="3">
        <v>1.4551000000000001</v>
      </c>
      <c r="J30" s="3">
        <v>2.4201999999999999</v>
      </c>
      <c r="K30" s="3" t="s">
        <v>27</v>
      </c>
      <c r="L30" s="15">
        <v>1</v>
      </c>
      <c r="M30" s="3"/>
      <c r="N30" s="3"/>
      <c r="O30" s="2"/>
    </row>
    <row r="31" spans="1:15" x14ac:dyDescent="0.25">
      <c r="A31" s="3" t="s">
        <v>29</v>
      </c>
      <c r="B31" s="3">
        <v>2011</v>
      </c>
      <c r="C31" s="3">
        <v>1004.5</v>
      </c>
      <c r="D31" s="3">
        <v>457177.49</v>
      </c>
      <c r="E31" s="15">
        <v>0.24060000000000001</v>
      </c>
      <c r="F31" s="3">
        <v>0.18548999999999999</v>
      </c>
      <c r="G31" s="3">
        <v>0.31208000000000002</v>
      </c>
      <c r="H31" s="3">
        <v>0.78349999999999997</v>
      </c>
      <c r="I31" s="3">
        <v>0.60399999999999998</v>
      </c>
      <c r="J31" s="3">
        <v>1.0162</v>
      </c>
      <c r="K31" s="3">
        <v>6.6000000000000003E-2</v>
      </c>
      <c r="L31" s="15"/>
      <c r="M31" s="3"/>
      <c r="N31" s="3"/>
      <c r="O31" s="2"/>
    </row>
    <row r="32" spans="1:15" x14ac:dyDescent="0.25">
      <c r="A32" s="3" t="s">
        <v>29</v>
      </c>
      <c r="B32" s="3">
        <v>2012</v>
      </c>
      <c r="C32" s="3">
        <v>1322.5</v>
      </c>
      <c r="D32" s="3">
        <v>517238.32</v>
      </c>
      <c r="E32" s="15">
        <v>0.26372000000000001</v>
      </c>
      <c r="F32" s="3">
        <v>0.20369999999999999</v>
      </c>
      <c r="G32" s="3">
        <v>0.34142</v>
      </c>
      <c r="H32" s="3">
        <v>0.93799999999999994</v>
      </c>
      <c r="I32" s="3">
        <v>0.72450000000000003</v>
      </c>
      <c r="J32" s="3">
        <v>1.2143999999999999</v>
      </c>
      <c r="K32" s="3">
        <v>0.62719999999999998</v>
      </c>
      <c r="L32" s="15"/>
      <c r="M32" s="3"/>
      <c r="N32" s="3"/>
      <c r="O32" s="2"/>
    </row>
    <row r="33" spans="1:15" x14ac:dyDescent="0.25">
      <c r="A33" s="3" t="s">
        <v>29</v>
      </c>
      <c r="B33" s="3">
        <v>2013</v>
      </c>
      <c r="C33" s="3">
        <v>1111.5</v>
      </c>
      <c r="D33" s="3">
        <v>545213.04</v>
      </c>
      <c r="E33" s="15">
        <v>0.20977000000000001</v>
      </c>
      <c r="F33" s="3">
        <v>0.16175</v>
      </c>
      <c r="G33" s="3">
        <v>0.27204</v>
      </c>
      <c r="H33" s="3">
        <v>0.7621</v>
      </c>
      <c r="I33" s="3">
        <v>0.58760000000000001</v>
      </c>
      <c r="J33" s="3">
        <v>0.98829999999999996</v>
      </c>
      <c r="K33" s="3">
        <v>4.0500000000000001E-2</v>
      </c>
      <c r="L33" s="15"/>
      <c r="M33" s="3"/>
      <c r="N33" s="3"/>
      <c r="O33" s="2"/>
    </row>
    <row r="34" spans="1:15" x14ac:dyDescent="0.25">
      <c r="A34" s="3" t="s">
        <v>29</v>
      </c>
      <c r="B34" s="3">
        <v>2014</v>
      </c>
      <c r="C34" s="3">
        <v>806</v>
      </c>
      <c r="D34" s="3">
        <v>445337.01</v>
      </c>
      <c r="E34" s="15">
        <v>0.18212999999999999</v>
      </c>
      <c r="F34" s="3">
        <v>0.13997000000000001</v>
      </c>
      <c r="G34" s="3">
        <v>0.23699000000000001</v>
      </c>
      <c r="H34" s="3">
        <v>1.0959000000000001</v>
      </c>
      <c r="I34" s="3">
        <v>0.84230000000000005</v>
      </c>
      <c r="J34" s="3">
        <v>1.4259999999999999</v>
      </c>
      <c r="K34" s="3">
        <v>0.49519999999999997</v>
      </c>
      <c r="L34" s="15"/>
      <c r="M34" s="3"/>
      <c r="N34" s="3"/>
      <c r="O34" s="2"/>
    </row>
    <row r="35" spans="1:15" x14ac:dyDescent="0.25">
      <c r="A35" s="3" t="s">
        <v>29</v>
      </c>
      <c r="B35" s="3">
        <v>2015</v>
      </c>
      <c r="C35" s="3">
        <v>381</v>
      </c>
      <c r="D35" s="3">
        <v>598017.68999999994</v>
      </c>
      <c r="E35" s="15">
        <v>8.2909999999999998E-2</v>
      </c>
      <c r="F35" s="3">
        <v>6.2939999999999996E-2</v>
      </c>
      <c r="G35" s="3">
        <v>0.10921</v>
      </c>
      <c r="H35" s="3">
        <v>0.95620000000000005</v>
      </c>
      <c r="I35" s="3">
        <v>0.72589999999999999</v>
      </c>
      <c r="J35" s="3">
        <v>1.2596000000000001</v>
      </c>
      <c r="K35" s="3">
        <v>0.75009999999999999</v>
      </c>
      <c r="L35" s="15"/>
      <c r="M35" s="3"/>
      <c r="N35" s="3"/>
      <c r="O35" s="2"/>
    </row>
    <row r="36" spans="1:15" x14ac:dyDescent="0.25">
      <c r="A36" s="3" t="s">
        <v>29</v>
      </c>
      <c r="B36" s="3">
        <v>2016</v>
      </c>
      <c r="C36" s="3">
        <v>487.5</v>
      </c>
      <c r="D36" s="3">
        <v>649866.69999999995</v>
      </c>
      <c r="E36" s="15">
        <v>8.3239999999999995E-2</v>
      </c>
      <c r="F36" s="3">
        <v>6.3600000000000004E-2</v>
      </c>
      <c r="G36" s="3">
        <v>0.10895000000000001</v>
      </c>
      <c r="H36" s="3">
        <v>0.62719999999999998</v>
      </c>
      <c r="I36" s="3">
        <v>0.47920000000000001</v>
      </c>
      <c r="J36" s="3">
        <v>0.82089999999999996</v>
      </c>
      <c r="K36" s="3">
        <v>6.9999999999999999E-4</v>
      </c>
      <c r="L36" s="15">
        <v>1</v>
      </c>
      <c r="M36" s="3"/>
      <c r="N36" s="3"/>
      <c r="O36" s="2"/>
    </row>
    <row r="37" spans="1:15" x14ac:dyDescent="0.25">
      <c r="A37" s="3" t="s">
        <v>30</v>
      </c>
      <c r="B37" s="3">
        <v>2011</v>
      </c>
      <c r="C37" s="3">
        <v>26083</v>
      </c>
      <c r="D37" s="3">
        <v>8493600.1799999997</v>
      </c>
      <c r="E37" s="15">
        <v>0.30708999999999997</v>
      </c>
      <c r="F37" s="3">
        <v>0.30338999999999999</v>
      </c>
      <c r="G37" s="3">
        <v>0.31084000000000001</v>
      </c>
      <c r="H37" s="3" t="s">
        <v>17</v>
      </c>
      <c r="I37" s="3" t="s">
        <v>17</v>
      </c>
      <c r="J37" s="3" t="s">
        <v>17</v>
      </c>
      <c r="K37" s="3" t="s">
        <v>17</v>
      </c>
      <c r="L37" s="15"/>
      <c r="M37" s="3"/>
      <c r="N37" s="3"/>
      <c r="O37" s="2"/>
    </row>
    <row r="38" spans="1:15" x14ac:dyDescent="0.25">
      <c r="A38" s="3" t="s">
        <v>30</v>
      </c>
      <c r="B38" s="3">
        <v>2012</v>
      </c>
      <c r="C38" s="3">
        <v>26259.75</v>
      </c>
      <c r="D38" s="3">
        <v>8959437.4299999997</v>
      </c>
      <c r="E38" s="15">
        <v>0.28114</v>
      </c>
      <c r="F38" s="3">
        <v>0.21892</v>
      </c>
      <c r="G38" s="3">
        <v>0.36105999999999999</v>
      </c>
      <c r="H38" s="3" t="s">
        <v>17</v>
      </c>
      <c r="I38" s="3" t="s">
        <v>17</v>
      </c>
      <c r="J38" s="3" t="s">
        <v>17</v>
      </c>
      <c r="K38" s="3" t="s">
        <v>17</v>
      </c>
      <c r="L38" s="15"/>
      <c r="M38" s="3"/>
      <c r="N38" s="3"/>
      <c r="O38" s="2"/>
    </row>
    <row r="39" spans="1:15" x14ac:dyDescent="0.25">
      <c r="A39" s="3" t="s">
        <v>30</v>
      </c>
      <c r="B39" s="3">
        <v>2013</v>
      </c>
      <c r="C39" s="3">
        <v>25748.6</v>
      </c>
      <c r="D39" s="3">
        <v>8972798.9800000004</v>
      </c>
      <c r="E39" s="15">
        <v>0.27526</v>
      </c>
      <c r="F39" s="3">
        <v>0.21432999999999999</v>
      </c>
      <c r="G39" s="3">
        <v>0.35350999999999999</v>
      </c>
      <c r="H39" s="3" t="s">
        <v>17</v>
      </c>
      <c r="I39" s="3" t="s">
        <v>17</v>
      </c>
      <c r="J39" s="3" t="s">
        <v>17</v>
      </c>
      <c r="K39" s="3" t="s">
        <v>17</v>
      </c>
      <c r="L39" s="15"/>
      <c r="M39" s="3"/>
      <c r="N39" s="3"/>
      <c r="O39" s="2"/>
    </row>
    <row r="40" spans="1:15" x14ac:dyDescent="0.25">
      <c r="A40" s="3" t="s">
        <v>30</v>
      </c>
      <c r="B40" s="3">
        <v>2014</v>
      </c>
      <c r="C40" s="3">
        <v>14454</v>
      </c>
      <c r="D40" s="3">
        <v>8636247.3599999994</v>
      </c>
      <c r="E40" s="15">
        <v>0.16619</v>
      </c>
      <c r="F40" s="3">
        <v>0.12937000000000001</v>
      </c>
      <c r="G40" s="3">
        <v>0.21349000000000001</v>
      </c>
      <c r="H40" s="3" t="s">
        <v>17</v>
      </c>
      <c r="I40" s="3" t="s">
        <v>17</v>
      </c>
      <c r="J40" s="3" t="s">
        <v>17</v>
      </c>
      <c r="K40" s="3" t="s">
        <v>17</v>
      </c>
      <c r="L40" s="15"/>
      <c r="M40" s="3"/>
      <c r="N40" s="3"/>
      <c r="O40" s="2"/>
    </row>
    <row r="41" spans="1:15" x14ac:dyDescent="0.25">
      <c r="A41" s="3" t="s">
        <v>30</v>
      </c>
      <c r="B41" s="3">
        <v>2015</v>
      </c>
      <c r="C41" s="3">
        <v>8014.5</v>
      </c>
      <c r="D41" s="3">
        <v>9459911.7400000002</v>
      </c>
      <c r="E41" s="15">
        <v>8.6699999999999999E-2</v>
      </c>
      <c r="F41" s="3">
        <v>6.7430000000000004E-2</v>
      </c>
      <c r="G41" s="3">
        <v>0.11149000000000001</v>
      </c>
      <c r="H41" s="3" t="s">
        <v>17</v>
      </c>
      <c r="I41" s="3" t="s">
        <v>17</v>
      </c>
      <c r="J41" s="3" t="s">
        <v>17</v>
      </c>
      <c r="K41" s="3" t="s">
        <v>17</v>
      </c>
      <c r="L41" s="15"/>
      <c r="M41" s="3"/>
      <c r="N41" s="3"/>
      <c r="O41" s="2"/>
    </row>
    <row r="42" spans="1:15" x14ac:dyDescent="0.25">
      <c r="A42" s="3" t="s">
        <v>30</v>
      </c>
      <c r="B42" s="3">
        <v>2016</v>
      </c>
      <c r="C42" s="3">
        <v>12933</v>
      </c>
      <c r="D42" s="3">
        <v>9774599.2599999998</v>
      </c>
      <c r="E42" s="15">
        <v>0.13270999999999999</v>
      </c>
      <c r="F42" s="3">
        <v>0.10326</v>
      </c>
      <c r="G42" s="3">
        <v>0.17055999999999999</v>
      </c>
      <c r="H42" s="3" t="s">
        <v>17</v>
      </c>
      <c r="I42" s="3" t="s">
        <v>17</v>
      </c>
      <c r="J42" s="3" t="s">
        <v>17</v>
      </c>
      <c r="K42" s="3" t="s">
        <v>17</v>
      </c>
      <c r="L42" s="15"/>
      <c r="M42" s="3"/>
      <c r="N42" s="3"/>
      <c r="O42" s="2"/>
    </row>
    <row r="43" spans="1:15" s="15" customFormat="1" x14ac:dyDescent="0.25"/>
    <row r="44" spans="1:15" x14ac:dyDescent="0.25">
      <c r="A44" s="3" t="s">
        <v>50</v>
      </c>
      <c r="B44" s="3"/>
      <c r="C44" s="3"/>
      <c r="D44" s="3"/>
      <c r="F44" s="3"/>
      <c r="G44" s="3"/>
      <c r="H44" s="3"/>
      <c r="I44" s="3"/>
      <c r="J44" s="3"/>
      <c r="K44" s="3"/>
      <c r="M44" s="3"/>
      <c r="N44" s="3"/>
      <c r="O44" s="2"/>
    </row>
    <row r="45" spans="1:15" x14ac:dyDescent="0.25">
      <c r="A45" s="3"/>
      <c r="B45" s="3"/>
      <c r="C45" s="3"/>
      <c r="D45" s="3"/>
      <c r="F45" s="3"/>
      <c r="G45" s="3"/>
      <c r="H45" s="3"/>
      <c r="I45" s="3"/>
      <c r="J45" s="3"/>
      <c r="K45" s="3"/>
      <c r="M45" s="3"/>
      <c r="N45" s="3"/>
      <c r="O45" s="2"/>
    </row>
    <row r="46" spans="1:15" x14ac:dyDescent="0.25">
      <c r="A46" s="3"/>
      <c r="B46" s="3"/>
      <c r="C46" s="3"/>
      <c r="D46" s="3"/>
      <c r="F46" s="3"/>
      <c r="G46" s="3"/>
      <c r="H46" s="3"/>
      <c r="I46" s="3"/>
      <c r="J46" s="3"/>
      <c r="K46" s="3"/>
      <c r="M46" s="3"/>
      <c r="N46" s="3"/>
      <c r="O46" s="2"/>
    </row>
    <row r="47" spans="1:15" x14ac:dyDescent="0.25">
      <c r="A47" s="3"/>
      <c r="B47" s="3"/>
      <c r="C47" s="3"/>
      <c r="D47" s="3"/>
      <c r="F47" s="3"/>
      <c r="G47" s="3"/>
      <c r="H47" s="3"/>
      <c r="I47" s="3"/>
      <c r="J47" s="3"/>
      <c r="K47" s="3"/>
      <c r="M47" s="3"/>
      <c r="N47" s="3"/>
      <c r="O47" s="2"/>
    </row>
    <row r="48" spans="1:15" x14ac:dyDescent="0.25">
      <c r="A48" s="3"/>
      <c r="B48" s="3"/>
      <c r="C48" s="3"/>
      <c r="D48" s="3"/>
      <c r="F48" s="3"/>
      <c r="G48" s="3"/>
      <c r="H48" s="3"/>
      <c r="I48" s="3"/>
      <c r="J48" s="3"/>
      <c r="K48" s="3"/>
      <c r="M48" s="3"/>
      <c r="N48" s="3"/>
      <c r="O48" s="2"/>
    </row>
    <row r="49" spans="1:15" x14ac:dyDescent="0.25">
      <c r="A49" s="3" t="s">
        <v>51</v>
      </c>
      <c r="B49" s="3"/>
      <c r="C49" s="3"/>
      <c r="D49" s="3"/>
      <c r="F49" s="3"/>
      <c r="G49" s="3"/>
      <c r="H49" s="3"/>
      <c r="I49" s="3"/>
      <c r="J49" s="3"/>
      <c r="K49" s="3"/>
      <c r="M49" s="3"/>
      <c r="N49" s="3"/>
      <c r="O49" s="2"/>
    </row>
    <row r="50" spans="1:15" x14ac:dyDescent="0.25">
      <c r="A50" s="3" t="s">
        <v>52</v>
      </c>
      <c r="B50" s="3"/>
      <c r="C50" s="3"/>
      <c r="D50" s="3"/>
      <c r="F50" s="3"/>
      <c r="G50" s="3"/>
      <c r="H50" s="3"/>
      <c r="I50" s="3"/>
      <c r="J50" s="3"/>
      <c r="K50" s="3"/>
      <c r="M50" s="3"/>
      <c r="N50" s="3"/>
      <c r="O50" s="2"/>
    </row>
    <row r="51" spans="1:15" x14ac:dyDescent="0.25">
      <c r="A51" s="3"/>
      <c r="B51" s="3"/>
      <c r="C51" s="3"/>
      <c r="D51" s="3"/>
      <c r="F51" s="3"/>
      <c r="G51" s="3"/>
      <c r="H51" s="3"/>
      <c r="I51" s="3"/>
      <c r="J51" s="3"/>
      <c r="K51" s="3"/>
      <c r="M51" s="3"/>
      <c r="N51" s="3"/>
      <c r="O51" s="2"/>
    </row>
    <row r="52" spans="1:15" x14ac:dyDescent="0.25">
      <c r="A52" s="3" t="s">
        <v>5</v>
      </c>
      <c r="B52" s="3" t="s">
        <v>31</v>
      </c>
      <c r="C52" s="3" t="s">
        <v>32</v>
      </c>
      <c r="D52" s="3" t="s">
        <v>33</v>
      </c>
      <c r="E52" s="17" t="s">
        <v>34</v>
      </c>
      <c r="F52" s="3" t="s">
        <v>35</v>
      </c>
      <c r="G52" s="3" t="s">
        <v>36</v>
      </c>
      <c r="H52" s="3" t="s">
        <v>37</v>
      </c>
      <c r="I52" s="3" t="s">
        <v>38</v>
      </c>
      <c r="J52" s="3" t="s">
        <v>39</v>
      </c>
      <c r="K52" s="3" t="s">
        <v>40</v>
      </c>
      <c r="M52" s="3"/>
      <c r="N52" s="3"/>
      <c r="O52" s="2"/>
    </row>
    <row r="53" spans="1:15" x14ac:dyDescent="0.25">
      <c r="A53" s="3" t="s">
        <v>24</v>
      </c>
      <c r="B53" s="3">
        <v>0.65549999999999997</v>
      </c>
      <c r="C53" s="3">
        <v>0.55210000000000004</v>
      </c>
      <c r="D53" s="3">
        <v>0.7782</v>
      </c>
      <c r="E53" s="17">
        <v>-0.4224</v>
      </c>
      <c r="F53" s="3">
        <v>8.7599999999999997E-2</v>
      </c>
      <c r="G53" s="3">
        <v>0.05</v>
      </c>
      <c r="H53" s="3">
        <v>-0.59399999999999997</v>
      </c>
      <c r="I53" s="3">
        <v>-0.25080000000000002</v>
      </c>
      <c r="J53" s="3">
        <v>23.28</v>
      </c>
      <c r="K53" s="3" t="s">
        <v>27</v>
      </c>
      <c r="M53" s="3"/>
      <c r="N53" s="3"/>
      <c r="O53" s="2"/>
    </row>
    <row r="54" spans="1:15" x14ac:dyDescent="0.25">
      <c r="A54" s="3" t="s">
        <v>25</v>
      </c>
      <c r="B54" s="3">
        <v>0.42559999999999998</v>
      </c>
      <c r="C54" s="3">
        <v>0.3604</v>
      </c>
      <c r="D54" s="3">
        <v>0.50260000000000005</v>
      </c>
      <c r="E54" s="17">
        <v>-0.85429999999999995</v>
      </c>
      <c r="F54" s="3">
        <v>8.4900000000000003E-2</v>
      </c>
      <c r="G54" s="3">
        <v>0.05</v>
      </c>
      <c r="H54" s="3">
        <v>-1.0206</v>
      </c>
      <c r="I54" s="3">
        <v>-0.68789999999999996</v>
      </c>
      <c r="J54" s="3">
        <v>101.32</v>
      </c>
      <c r="K54" s="3" t="s">
        <v>27</v>
      </c>
      <c r="M54" s="3"/>
      <c r="N54" s="3"/>
      <c r="O54" s="2"/>
    </row>
    <row r="55" spans="1:15" x14ac:dyDescent="0.25">
      <c r="A55" s="3" t="s">
        <v>26</v>
      </c>
      <c r="B55" s="3">
        <v>0.40989999999999999</v>
      </c>
      <c r="C55" s="3">
        <v>0.34670000000000001</v>
      </c>
      <c r="D55" s="3">
        <v>0.48480000000000001</v>
      </c>
      <c r="E55" s="17">
        <v>-0.89180000000000004</v>
      </c>
      <c r="F55" s="3">
        <v>8.5500000000000007E-2</v>
      </c>
      <c r="G55" s="3">
        <v>0.05</v>
      </c>
      <c r="H55" s="3">
        <v>-1.0593999999999999</v>
      </c>
      <c r="I55" s="3">
        <v>-0.72409999999999997</v>
      </c>
      <c r="J55" s="3">
        <v>108.67</v>
      </c>
      <c r="K55" s="3" t="s">
        <v>27</v>
      </c>
      <c r="M55" s="3"/>
      <c r="N55" s="3"/>
      <c r="O55" s="2"/>
    </row>
    <row r="56" spans="1:15" x14ac:dyDescent="0.25">
      <c r="A56" s="3" t="s">
        <v>28</v>
      </c>
      <c r="B56" s="3">
        <v>0.2596</v>
      </c>
      <c r="C56" s="3">
        <v>0.21940000000000001</v>
      </c>
      <c r="D56" s="3">
        <v>0.30730000000000002</v>
      </c>
      <c r="E56" s="17">
        <v>-1.3486</v>
      </c>
      <c r="F56" s="3">
        <v>8.5999999999999993E-2</v>
      </c>
      <c r="G56" s="3">
        <v>0.05</v>
      </c>
      <c r="H56" s="3">
        <v>-1.5170999999999999</v>
      </c>
      <c r="I56" s="3">
        <v>-1.1800999999999999</v>
      </c>
      <c r="J56" s="3">
        <v>246.1</v>
      </c>
      <c r="K56" s="3" t="s">
        <v>27</v>
      </c>
      <c r="M56" s="3"/>
      <c r="N56" s="3"/>
      <c r="O56" s="2"/>
    </row>
    <row r="57" spans="1:15" x14ac:dyDescent="0.25">
      <c r="A57" s="3" t="s">
        <v>29</v>
      </c>
      <c r="B57" s="3">
        <v>0.37119999999999997</v>
      </c>
      <c r="C57" s="3">
        <v>0.309</v>
      </c>
      <c r="D57" s="3">
        <v>0.44590000000000002</v>
      </c>
      <c r="E57" s="17">
        <v>-0.99109999999999998</v>
      </c>
      <c r="F57" s="3">
        <v>9.3600000000000003E-2</v>
      </c>
      <c r="G57" s="3">
        <v>0.05</v>
      </c>
      <c r="H57" s="3">
        <v>-1.1745000000000001</v>
      </c>
      <c r="I57" s="3">
        <v>-0.80769999999999997</v>
      </c>
      <c r="J57" s="3">
        <v>112.17</v>
      </c>
      <c r="K57" s="3" t="s">
        <v>27</v>
      </c>
      <c r="M57" s="3"/>
      <c r="N57" s="3"/>
      <c r="O57" s="2"/>
    </row>
    <row r="58" spans="1:15" x14ac:dyDescent="0.25">
      <c r="A58" s="3"/>
      <c r="B58" s="3"/>
      <c r="C58" s="3"/>
      <c r="D58" s="3"/>
      <c r="F58" s="3"/>
      <c r="G58" s="3"/>
      <c r="H58" s="3"/>
      <c r="I58" s="3"/>
      <c r="J58" s="3"/>
      <c r="K58" s="3"/>
      <c r="M58" s="3"/>
      <c r="N58" s="3"/>
      <c r="O58" s="2"/>
    </row>
    <row r="59" spans="1:15" x14ac:dyDescent="0.25">
      <c r="A59" s="3" t="s">
        <v>50</v>
      </c>
      <c r="B59" s="3"/>
      <c r="C59" s="3"/>
      <c r="D59" s="3"/>
      <c r="F59" s="3"/>
      <c r="G59" s="3"/>
      <c r="H59" s="3"/>
      <c r="I59" s="3"/>
      <c r="J59" s="3"/>
      <c r="K59" s="3"/>
      <c r="M59" s="3"/>
      <c r="N59" s="3"/>
      <c r="O59" s="2"/>
    </row>
    <row r="60" spans="1:15" x14ac:dyDescent="0.25">
      <c r="A60" s="3"/>
      <c r="B60" s="3"/>
      <c r="C60" s="3"/>
      <c r="D60" s="3"/>
      <c r="F60" s="3"/>
      <c r="G60" s="3"/>
      <c r="H60" s="3"/>
      <c r="I60" s="3"/>
      <c r="J60" s="3"/>
      <c r="K60" s="3"/>
      <c r="M60" s="3"/>
      <c r="N60" s="3"/>
      <c r="O60" s="2"/>
    </row>
    <row r="61" spans="1:15" x14ac:dyDescent="0.25">
      <c r="A61" s="3"/>
      <c r="B61" s="3"/>
      <c r="C61" s="3"/>
      <c r="D61" s="3"/>
      <c r="F61" s="3"/>
      <c r="G61" s="3"/>
      <c r="H61" s="3"/>
      <c r="I61" s="3"/>
      <c r="J61" s="3"/>
      <c r="K61" s="3"/>
      <c r="M61" s="3"/>
      <c r="N61" s="3"/>
      <c r="O61" s="2"/>
    </row>
    <row r="62" spans="1:15" x14ac:dyDescent="0.25">
      <c r="A62" s="3"/>
      <c r="B62" s="3"/>
      <c r="C62" s="3"/>
      <c r="D62" s="3"/>
      <c r="F62" s="3"/>
      <c r="G62" s="3"/>
      <c r="H62" s="3"/>
      <c r="I62" s="3"/>
      <c r="J62" s="3"/>
      <c r="K62" s="3"/>
      <c r="M62" s="3"/>
      <c r="N62" s="3"/>
      <c r="O62" s="2"/>
    </row>
    <row r="63" spans="1:15" x14ac:dyDescent="0.25">
      <c r="A63" s="3"/>
      <c r="B63" s="3"/>
      <c r="C63" s="3"/>
      <c r="D63" s="3"/>
      <c r="F63" s="3"/>
      <c r="G63" s="3"/>
      <c r="H63" s="3"/>
      <c r="I63" s="3"/>
      <c r="J63" s="3"/>
      <c r="K63" s="3"/>
      <c r="M63" s="3"/>
      <c r="N63" s="3"/>
      <c r="O63" s="2"/>
    </row>
    <row r="64" spans="1:15" x14ac:dyDescent="0.25">
      <c r="A64" s="3" t="s">
        <v>51</v>
      </c>
      <c r="B64" s="3"/>
      <c r="C64" s="3"/>
      <c r="D64" s="3"/>
      <c r="F64" s="3"/>
      <c r="G64" s="3"/>
      <c r="H64" s="3"/>
      <c r="I64" s="3"/>
      <c r="J64" s="3"/>
      <c r="K64" s="3"/>
      <c r="M64" s="3"/>
      <c r="N64" s="3"/>
      <c r="O64" s="2"/>
    </row>
    <row r="65" spans="1:15" x14ac:dyDescent="0.25">
      <c r="A65" s="3" t="s">
        <v>53</v>
      </c>
      <c r="B65" s="3"/>
      <c r="C65" s="3"/>
      <c r="D65" s="3"/>
      <c r="F65" s="3"/>
      <c r="G65" s="3"/>
      <c r="H65" s="3"/>
      <c r="I65" s="3"/>
      <c r="J65" s="3"/>
      <c r="K65" s="3"/>
      <c r="M65" s="3"/>
      <c r="N65" s="3"/>
      <c r="O65" s="2"/>
    </row>
    <row r="66" spans="1:15" x14ac:dyDescent="0.25">
      <c r="A66" s="3"/>
      <c r="B66" s="3"/>
      <c r="C66" s="3"/>
      <c r="D66" s="3"/>
      <c r="F66" s="3"/>
      <c r="G66" s="3"/>
      <c r="H66" s="3"/>
      <c r="I66" s="3"/>
      <c r="J66" s="3"/>
      <c r="K66" s="3"/>
      <c r="M66" s="3"/>
      <c r="N66" s="3"/>
      <c r="O66" s="2"/>
    </row>
    <row r="67" spans="1:15" x14ac:dyDescent="0.25">
      <c r="A67" s="3" t="s">
        <v>5</v>
      </c>
      <c r="B67" s="3" t="s">
        <v>41</v>
      </c>
      <c r="C67" s="3" t="s">
        <v>6</v>
      </c>
      <c r="D67" s="3" t="s">
        <v>42</v>
      </c>
      <c r="E67" s="17" t="s">
        <v>43</v>
      </c>
      <c r="F67" s="3" t="s">
        <v>44</v>
      </c>
      <c r="G67" s="3" t="s">
        <v>35</v>
      </c>
      <c r="H67" s="3" t="s">
        <v>45</v>
      </c>
      <c r="I67" s="3" t="s">
        <v>36</v>
      </c>
      <c r="J67" s="3"/>
      <c r="K67" s="3"/>
      <c r="M67" s="3"/>
      <c r="N67" s="3"/>
      <c r="O67" s="2"/>
    </row>
    <row r="68" spans="1:15" x14ac:dyDescent="0.25">
      <c r="A68" s="3" t="s">
        <v>24</v>
      </c>
      <c r="B68" s="3">
        <v>2011</v>
      </c>
      <c r="C68" s="3">
        <v>2016</v>
      </c>
      <c r="D68" s="3">
        <v>0.73929999999999996</v>
      </c>
      <c r="E68" s="17">
        <v>0.57079999999999997</v>
      </c>
      <c r="F68" s="3">
        <v>0.95760000000000001</v>
      </c>
      <c r="G68" s="3">
        <v>0.13200000000000001</v>
      </c>
      <c r="H68" s="3">
        <v>2.2100000000000002E-2</v>
      </c>
      <c r="I68" s="3">
        <v>0.05</v>
      </c>
      <c r="J68" s="3"/>
      <c r="K68" s="3"/>
      <c r="M68" s="3"/>
      <c r="N68" s="3"/>
      <c r="O68" s="2"/>
    </row>
    <row r="69" spans="1:15" x14ac:dyDescent="0.25">
      <c r="A69" s="3" t="s">
        <v>25</v>
      </c>
      <c r="B69" s="3">
        <v>2011</v>
      </c>
      <c r="C69" s="3">
        <v>2016</v>
      </c>
      <c r="D69" s="3">
        <v>0.49409999999999998</v>
      </c>
      <c r="E69" s="17">
        <v>0.38390000000000002</v>
      </c>
      <c r="F69" s="3">
        <v>0.63600000000000001</v>
      </c>
      <c r="G69" s="3">
        <v>0.1288</v>
      </c>
      <c r="H69" s="3" t="s">
        <v>27</v>
      </c>
      <c r="I69" s="3">
        <v>0.05</v>
      </c>
      <c r="J69" s="3"/>
      <c r="K69" s="3"/>
      <c r="M69" s="3"/>
      <c r="N69" s="3"/>
      <c r="O69" s="2"/>
    </row>
    <row r="70" spans="1:15" x14ac:dyDescent="0.25">
      <c r="A70" s="3" t="s">
        <v>26</v>
      </c>
      <c r="B70" s="3">
        <v>2011</v>
      </c>
      <c r="C70" s="3">
        <v>2016</v>
      </c>
      <c r="D70" s="3">
        <v>0.3468</v>
      </c>
      <c r="E70" s="17">
        <v>0.26879999999999998</v>
      </c>
      <c r="F70" s="3">
        <v>0.44740000000000002</v>
      </c>
      <c r="G70" s="3">
        <v>0.13</v>
      </c>
      <c r="H70" s="3" t="s">
        <v>27</v>
      </c>
      <c r="I70" s="3">
        <v>0.05</v>
      </c>
      <c r="J70" s="3"/>
      <c r="K70" s="3"/>
      <c r="M70" s="3"/>
      <c r="N70" s="3"/>
      <c r="O70" s="2"/>
    </row>
    <row r="71" spans="1:15" x14ac:dyDescent="0.25">
      <c r="A71" s="3" t="s">
        <v>28</v>
      </c>
      <c r="B71" s="3">
        <v>2011</v>
      </c>
      <c r="C71" s="3">
        <v>2016</v>
      </c>
      <c r="D71" s="3">
        <v>0.30330000000000001</v>
      </c>
      <c r="E71" s="17">
        <v>0.23499999999999999</v>
      </c>
      <c r="F71" s="3">
        <v>0.39140000000000003</v>
      </c>
      <c r="G71" s="3">
        <v>0.13020000000000001</v>
      </c>
      <c r="H71" s="3" t="s">
        <v>27</v>
      </c>
      <c r="I71" s="3">
        <v>0.05</v>
      </c>
      <c r="J71" s="3"/>
      <c r="K71" s="3"/>
      <c r="M71" s="3"/>
      <c r="N71" s="3"/>
      <c r="O71" s="2"/>
    </row>
    <row r="72" spans="1:15" x14ac:dyDescent="0.25">
      <c r="A72" s="3" t="s">
        <v>29</v>
      </c>
      <c r="B72" s="3">
        <v>2011</v>
      </c>
      <c r="C72" s="3">
        <v>2016</v>
      </c>
      <c r="D72" s="3">
        <v>0.34599999999999997</v>
      </c>
      <c r="E72" s="17">
        <v>0.26200000000000001</v>
      </c>
      <c r="F72" s="3">
        <v>0.45689999999999997</v>
      </c>
      <c r="G72" s="3">
        <v>0.1419</v>
      </c>
      <c r="H72" s="3" t="s">
        <v>27</v>
      </c>
      <c r="I72" s="3">
        <v>0.05</v>
      </c>
      <c r="J72" s="3"/>
      <c r="K72" s="3"/>
      <c r="M72" s="3"/>
      <c r="N72" s="3"/>
      <c r="O72" s="2"/>
    </row>
    <row r="73" spans="1:15" x14ac:dyDescent="0.25">
      <c r="A73" s="3" t="s">
        <v>30</v>
      </c>
      <c r="B73" s="3">
        <v>2011</v>
      </c>
      <c r="C73" s="3">
        <v>2016</v>
      </c>
      <c r="D73" s="3">
        <v>0.43219999999999997</v>
      </c>
      <c r="E73" s="17">
        <v>0.33629999999999999</v>
      </c>
      <c r="F73" s="3">
        <v>0.5554</v>
      </c>
      <c r="G73" s="3">
        <v>0.128</v>
      </c>
      <c r="H73" s="3" t="s">
        <v>27</v>
      </c>
      <c r="I73" s="3">
        <v>0.05</v>
      </c>
      <c r="J73" s="3"/>
      <c r="K73" s="3"/>
      <c r="M73" s="3"/>
      <c r="N73" s="3"/>
      <c r="O73" s="2"/>
    </row>
    <row r="74" spans="1:15" x14ac:dyDescent="0.25">
      <c r="A74" s="3"/>
      <c r="B74" s="3"/>
      <c r="C74" s="3"/>
      <c r="D74" s="3"/>
      <c r="F74" s="3"/>
      <c r="G74" s="3"/>
      <c r="H74" s="3"/>
      <c r="I74" s="3"/>
      <c r="J74" s="3"/>
      <c r="K74" s="3"/>
      <c r="M74" s="3"/>
      <c r="N74" s="3"/>
      <c r="O74" s="2"/>
    </row>
    <row r="75" spans="1:15" x14ac:dyDescent="0.25">
      <c r="A75" s="3" t="s">
        <v>50</v>
      </c>
      <c r="B75" s="3"/>
      <c r="C75" s="3"/>
      <c r="D75" s="3"/>
      <c r="F75" s="3"/>
      <c r="G75" s="3"/>
      <c r="H75" s="3"/>
      <c r="I75" s="3"/>
      <c r="J75" s="3"/>
      <c r="K75" s="3"/>
      <c r="M75" s="3"/>
      <c r="N75" s="3"/>
      <c r="O75" s="2"/>
    </row>
    <row r="76" spans="1:15" x14ac:dyDescent="0.25">
      <c r="A76" s="3"/>
      <c r="B76" s="3"/>
      <c r="C76" s="3"/>
      <c r="D76" s="3"/>
      <c r="F76" s="3"/>
      <c r="G76" s="3"/>
      <c r="H76" s="3"/>
      <c r="I76" s="3"/>
      <c r="J76" s="3"/>
      <c r="K76" s="3"/>
      <c r="M76" s="3"/>
      <c r="N76" s="3"/>
      <c r="O76" s="2"/>
    </row>
    <row r="77" spans="1:15" x14ac:dyDescent="0.25">
      <c r="A77" s="3"/>
      <c r="B77" s="3"/>
      <c r="C77" s="3"/>
      <c r="D77" s="3"/>
      <c r="F77" s="3"/>
      <c r="G77" s="3"/>
      <c r="H77" s="3"/>
      <c r="I77" s="3"/>
      <c r="J77" s="3"/>
      <c r="K77" s="3"/>
      <c r="M77" s="3"/>
      <c r="N77" s="3"/>
      <c r="O77" s="2"/>
    </row>
    <row r="78" spans="1:15" x14ac:dyDescent="0.25">
      <c r="A78" s="3"/>
      <c r="B78" s="3"/>
      <c r="C78" s="3"/>
      <c r="D78" s="3"/>
      <c r="F78" s="3"/>
      <c r="G78" s="3"/>
      <c r="H78" s="3"/>
      <c r="I78" s="3"/>
      <c r="J78" s="3"/>
      <c r="K78" s="3"/>
      <c r="M78" s="3"/>
      <c r="N78" s="3"/>
      <c r="O78" s="2"/>
    </row>
    <row r="79" spans="1:15" x14ac:dyDescent="0.25">
      <c r="A79" s="3"/>
      <c r="B79" s="3"/>
      <c r="C79" s="3"/>
      <c r="D79" s="3"/>
      <c r="F79" s="3"/>
      <c r="G79" s="3"/>
      <c r="H79" s="3"/>
      <c r="I79" s="3"/>
      <c r="J79" s="3"/>
      <c r="K79" s="3"/>
      <c r="M79" s="3"/>
      <c r="N79" s="3"/>
      <c r="O79" s="2"/>
    </row>
    <row r="80" spans="1:15" x14ac:dyDescent="0.25">
      <c r="A80" s="3"/>
      <c r="B80" s="3"/>
      <c r="C80" s="3"/>
      <c r="D80" s="3"/>
      <c r="F80" s="3"/>
      <c r="G80" s="3"/>
      <c r="H80" s="3"/>
      <c r="I80" s="3"/>
      <c r="J80" s="3"/>
      <c r="K80" s="3"/>
      <c r="M80" s="3"/>
      <c r="N80" s="2"/>
      <c r="O80" s="2"/>
    </row>
    <row r="81" spans="1:15" x14ac:dyDescent="0.25">
      <c r="A81" s="3"/>
      <c r="B81" s="3"/>
      <c r="C81" s="3"/>
      <c r="D81" s="3"/>
      <c r="F81" s="3"/>
      <c r="G81" s="3"/>
      <c r="H81" s="3"/>
      <c r="I81" s="3"/>
      <c r="J81" s="3"/>
      <c r="K81" s="3"/>
      <c r="M81" s="3"/>
      <c r="N81" s="2"/>
      <c r="O81" s="2"/>
    </row>
  </sheetData>
  <hyperlinks>
    <hyperlink ref="B1" r:id="rId1" xr:uid="{00000000-0004-0000-0700-000000000000}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3:G12"/>
  <sheetViews>
    <sheetView workbookViewId="0">
      <selection activeCell="B9" sqref="B9"/>
    </sheetView>
  </sheetViews>
  <sheetFormatPr defaultColWidth="9.140625" defaultRowHeight="15" x14ac:dyDescent="0.25"/>
  <cols>
    <col min="1" max="1" width="25.5703125" style="3" customWidth="1"/>
    <col min="2" max="16384" width="9.140625" style="3"/>
  </cols>
  <sheetData>
    <row r="3" spans="1:7" s="17" customFormat="1" ht="15.75" thickBot="1" x14ac:dyDescent="0.3">
      <c r="A3" s="22"/>
      <c r="B3" s="22"/>
      <c r="C3" s="22"/>
      <c r="D3" s="22"/>
      <c r="E3" s="22"/>
      <c r="F3" s="22"/>
      <c r="G3" s="22"/>
    </row>
    <row r="4" spans="1:7" ht="15.75" thickBot="1" x14ac:dyDescent="0.3">
      <c r="B4" s="53" t="s">
        <v>14</v>
      </c>
      <c r="C4" s="54"/>
      <c r="D4" s="54"/>
      <c r="E4" s="54"/>
      <c r="F4" s="54"/>
      <c r="G4" s="55"/>
    </row>
    <row r="5" spans="1:7" ht="15.75" thickBot="1" x14ac:dyDescent="0.3">
      <c r="A5" s="16" t="s">
        <v>13</v>
      </c>
      <c r="B5" s="5">
        <v>2011</v>
      </c>
      <c r="C5" s="6">
        <v>2012</v>
      </c>
      <c r="D5" s="6">
        <v>2013</v>
      </c>
      <c r="E5" s="6">
        <v>2014</v>
      </c>
      <c r="F5" s="6">
        <v>2015</v>
      </c>
      <c r="G5" s="7">
        <v>2016</v>
      </c>
    </row>
    <row r="6" spans="1:7" x14ac:dyDescent="0.25">
      <c r="A6" s="8" t="s">
        <v>3</v>
      </c>
      <c r="B6" s="23">
        <f>orig_data!L7</f>
        <v>1</v>
      </c>
      <c r="C6" s="23">
        <f>orig_data!L8</f>
        <v>1</v>
      </c>
      <c r="D6" s="23">
        <f>orig_data!L9</f>
        <v>1</v>
      </c>
      <c r="E6" s="23">
        <f>orig_data!L10</f>
        <v>0</v>
      </c>
      <c r="F6" s="23">
        <f>orig_data!L11</f>
        <v>0</v>
      </c>
      <c r="G6" s="23">
        <f>orig_data!L12</f>
        <v>0</v>
      </c>
    </row>
    <row r="7" spans="1:7" x14ac:dyDescent="0.25">
      <c r="A7" s="9" t="s">
        <v>21</v>
      </c>
      <c r="B7" s="24">
        <f>orig_data!L13</f>
        <v>1</v>
      </c>
      <c r="C7" s="24">
        <f>orig_data!L14</f>
        <v>0</v>
      </c>
      <c r="D7" s="24">
        <f>orig_data!L15</f>
        <v>0</v>
      </c>
      <c r="E7" s="24">
        <f>orig_data!L16</f>
        <v>0</v>
      </c>
      <c r="F7" s="24">
        <f>orig_data!L17</f>
        <v>0</v>
      </c>
      <c r="G7" s="24">
        <f>orig_data!L18</f>
        <v>0</v>
      </c>
    </row>
    <row r="8" spans="1:7" x14ac:dyDescent="0.25">
      <c r="A8" s="9" t="s">
        <v>2</v>
      </c>
      <c r="B8" s="24">
        <f>orig_data!L19</f>
        <v>1</v>
      </c>
      <c r="C8" s="24">
        <f>orig_data!L20</f>
        <v>0</v>
      </c>
      <c r="D8" s="24">
        <f>orig_data!L21</f>
        <v>0</v>
      </c>
      <c r="E8" s="24">
        <f>orig_data!L22</f>
        <v>0</v>
      </c>
      <c r="F8" s="24">
        <f>orig_data!L23</f>
        <v>1</v>
      </c>
      <c r="G8" s="24">
        <f>orig_data!L24</f>
        <v>0</v>
      </c>
    </row>
    <row r="9" spans="1:7" x14ac:dyDescent="0.25">
      <c r="A9" s="9" t="s">
        <v>16</v>
      </c>
      <c r="B9" s="24">
        <f>orig_data!L25</f>
        <v>1</v>
      </c>
      <c r="C9" s="24">
        <f>orig_data!L26</f>
        <v>1</v>
      </c>
      <c r="D9" s="24">
        <f>orig_data!L27</f>
        <v>1</v>
      </c>
      <c r="E9" s="24">
        <f>orig_data!L28</f>
        <v>1</v>
      </c>
      <c r="F9" s="24">
        <f>orig_data!L29</f>
        <v>1</v>
      </c>
      <c r="G9" s="24">
        <f>orig_data!L30</f>
        <v>1</v>
      </c>
    </row>
    <row r="10" spans="1:7" x14ac:dyDescent="0.25">
      <c r="A10" s="9" t="s">
        <v>15</v>
      </c>
      <c r="B10" s="24">
        <f>orig_data!L31</f>
        <v>0</v>
      </c>
      <c r="C10" s="24">
        <f>orig_data!L32</f>
        <v>0</v>
      </c>
      <c r="D10" s="24">
        <f>orig_data!L33</f>
        <v>0</v>
      </c>
      <c r="E10" s="24">
        <f>orig_data!L34</f>
        <v>0</v>
      </c>
      <c r="F10" s="24">
        <f>orig_data!L35</f>
        <v>0</v>
      </c>
      <c r="G10" s="24">
        <f>orig_data!L36</f>
        <v>1</v>
      </c>
    </row>
    <row r="11" spans="1:7" ht="15.75" thickBot="1" x14ac:dyDescent="0.3">
      <c r="A11" s="10" t="s">
        <v>1</v>
      </c>
      <c r="B11" s="25">
        <f>orig_data!L37</f>
        <v>0</v>
      </c>
      <c r="C11" s="25">
        <f>orig_data!L38</f>
        <v>0</v>
      </c>
      <c r="D11" s="25">
        <f>orig_data!L39</f>
        <v>0</v>
      </c>
      <c r="E11" s="25">
        <f>orig_data!L40</f>
        <v>0</v>
      </c>
      <c r="F11" s="25">
        <f>orig_data!L41</f>
        <v>0</v>
      </c>
      <c r="G11" s="25">
        <f>orig_data!L42</f>
        <v>0</v>
      </c>
    </row>
    <row r="12" spans="1:7" x14ac:dyDescent="0.25">
      <c r="A12" s="4"/>
    </row>
  </sheetData>
  <mergeCells count="1">
    <mergeCell ref="B4:G4"/>
  </mergeCells>
  <conditionalFormatting sqref="B6:G10">
    <cfRule type="expression" dxfId="0" priority="1">
      <formula>$B$6=1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S8"/>
  <sheetViews>
    <sheetView workbookViewId="0">
      <selection activeCell="A6" sqref="A6"/>
    </sheetView>
  </sheetViews>
  <sheetFormatPr defaultColWidth="9.140625" defaultRowHeight="15" x14ac:dyDescent="0.25"/>
  <cols>
    <col min="1" max="1" width="28.5703125" style="3" customWidth="1"/>
    <col min="2" max="19" width="6" style="3" customWidth="1"/>
    <col min="20" max="16384" width="9.140625" style="3"/>
  </cols>
  <sheetData>
    <row r="1" spans="1:19" x14ac:dyDescent="0.25">
      <c r="A1" s="3" t="s">
        <v>46</v>
      </c>
    </row>
    <row r="2" spans="1:19" x14ac:dyDescent="0.25">
      <c r="B2" s="56">
        <v>2011</v>
      </c>
      <c r="C2" s="56"/>
      <c r="D2" s="56"/>
      <c r="E2" s="56">
        <v>2012</v>
      </c>
      <c r="F2" s="56"/>
      <c r="G2" s="56"/>
      <c r="H2" s="56">
        <v>2013</v>
      </c>
      <c r="I2" s="56"/>
      <c r="J2" s="56"/>
      <c r="K2" s="56">
        <v>2014</v>
      </c>
      <c r="L2" s="56"/>
      <c r="M2" s="56"/>
      <c r="N2" s="56">
        <v>2015</v>
      </c>
      <c r="O2" s="56"/>
      <c r="P2" s="56"/>
      <c r="Q2" s="56">
        <v>2016</v>
      </c>
      <c r="R2" s="56"/>
      <c r="S2" s="56"/>
    </row>
    <row r="3" spans="1:19" x14ac:dyDescent="0.25">
      <c r="B3" s="3" t="s">
        <v>47</v>
      </c>
      <c r="C3" s="3" t="s">
        <v>48</v>
      </c>
      <c r="D3" s="3" t="s">
        <v>49</v>
      </c>
      <c r="E3" s="3" t="s">
        <v>47</v>
      </c>
      <c r="F3" s="3" t="s">
        <v>48</v>
      </c>
      <c r="G3" s="3" t="s">
        <v>49</v>
      </c>
      <c r="H3" s="3" t="s">
        <v>47</v>
      </c>
      <c r="I3" s="3" t="s">
        <v>48</v>
      </c>
      <c r="J3" s="3" t="s">
        <v>49</v>
      </c>
      <c r="K3" s="3" t="s">
        <v>47</v>
      </c>
      <c r="L3" s="3" t="s">
        <v>48</v>
      </c>
      <c r="M3" s="3" t="s">
        <v>49</v>
      </c>
      <c r="N3" s="3" t="s">
        <v>47</v>
      </c>
      <c r="O3" s="3" t="s">
        <v>48</v>
      </c>
      <c r="P3" s="3" t="s">
        <v>49</v>
      </c>
      <c r="Q3" s="3" t="s">
        <v>47</v>
      </c>
      <c r="R3" s="3" t="s">
        <v>48</v>
      </c>
      <c r="S3" s="3" t="s">
        <v>49</v>
      </c>
    </row>
    <row r="4" spans="1:19" x14ac:dyDescent="0.25">
      <c r="A4" s="3" t="s">
        <v>3</v>
      </c>
      <c r="B4" s="19" t="str">
        <f>FIXED(orig_data!H7,2)</f>
        <v>0.71</v>
      </c>
      <c r="C4" s="19" t="str">
        <f>FIXED(orig_data!I7,2)</f>
        <v>0.55</v>
      </c>
      <c r="D4" s="19" t="str">
        <f>FIXED(orig_data!J7,2)</f>
        <v>0.92</v>
      </c>
      <c r="E4" s="19" t="str">
        <f>FIXED(orig_data!H8,2)</f>
        <v>0.57</v>
      </c>
      <c r="F4" s="19" t="str">
        <f>FIXED(orig_data!I8,2)</f>
        <v>0.44</v>
      </c>
      <c r="G4" s="19" t="str">
        <f>FIXED(orig_data!J8,2)</f>
        <v>0.73</v>
      </c>
      <c r="H4" s="19" t="str">
        <f>FIXED(orig_data!H9,2)</f>
        <v>0.70</v>
      </c>
      <c r="I4" s="19" t="str">
        <f>FIXED(orig_data!I9,2)</f>
        <v>0.54</v>
      </c>
      <c r="J4" s="19" t="str">
        <f>FIXED(orig_data!J9,2)</f>
        <v>0.90</v>
      </c>
      <c r="K4" s="19" t="str">
        <f>FIXED(orig_data!H10,2)</f>
        <v>0.81</v>
      </c>
      <c r="L4" s="19" t="str">
        <f>FIXED(orig_data!I10,2)</f>
        <v>0.62</v>
      </c>
      <c r="M4" s="19" t="str">
        <f>FIXED(orig_data!J10,2)</f>
        <v>1.04</v>
      </c>
      <c r="N4" s="19" t="str">
        <f>FIXED(orig_data!H11,2)</f>
        <v>0.97</v>
      </c>
      <c r="O4" s="19" t="str">
        <f>FIXED(orig_data!I11,2)</f>
        <v>0.75</v>
      </c>
      <c r="P4" s="19" t="str">
        <f>FIXED(orig_data!J11,2)</f>
        <v>1.26</v>
      </c>
      <c r="Q4" s="19" t="str">
        <f>FIXED(orig_data!H12,2)</f>
        <v>1.21</v>
      </c>
      <c r="R4" s="19" t="str">
        <f>FIXED(orig_data!I12,2)</f>
        <v>0.94</v>
      </c>
      <c r="S4" s="19" t="str">
        <f>FIXED(orig_data!J12,2)</f>
        <v>1.57</v>
      </c>
    </row>
    <row r="5" spans="1:19" x14ac:dyDescent="0.25">
      <c r="A5" s="3" t="s">
        <v>21</v>
      </c>
      <c r="B5" s="19" t="str">
        <f>FIXED(orig_data!H13,2)</f>
        <v>0.67</v>
      </c>
      <c r="C5" s="19" t="str">
        <f>FIXED(orig_data!I13,2)</f>
        <v>0.52</v>
      </c>
      <c r="D5" s="19" t="str">
        <f>FIXED(orig_data!J13,2)</f>
        <v>0.86</v>
      </c>
      <c r="E5" s="19" t="str">
        <f>FIXED(orig_data!H14,2)</f>
        <v>0.75</v>
      </c>
      <c r="F5" s="19" t="str">
        <f>FIXED(orig_data!I14,2)</f>
        <v>0.58</v>
      </c>
      <c r="G5" s="19" t="str">
        <f>FIXED(orig_data!J14,2)</f>
        <v>0.97</v>
      </c>
      <c r="H5" s="19" t="str">
        <f>FIXED(orig_data!H15,2)</f>
        <v>0.84</v>
      </c>
      <c r="I5" s="19" t="str">
        <f>FIXED(orig_data!I15,2)</f>
        <v>0.65</v>
      </c>
      <c r="J5" s="19" t="str">
        <f>FIXED(orig_data!J15,2)</f>
        <v>1.08</v>
      </c>
      <c r="K5" s="19" t="str">
        <f>FIXED(orig_data!H16,2)</f>
        <v>0.80</v>
      </c>
      <c r="L5" s="19" t="str">
        <f>FIXED(orig_data!I16,2)</f>
        <v>0.62</v>
      </c>
      <c r="M5" s="19" t="str">
        <f>FIXED(orig_data!J16,2)</f>
        <v>1.02</v>
      </c>
      <c r="N5" s="19" t="str">
        <f>FIXED(orig_data!H17,2)</f>
        <v>0.73</v>
      </c>
      <c r="O5" s="19" t="str">
        <f>FIXED(orig_data!I17,2)</f>
        <v>0.57</v>
      </c>
      <c r="P5" s="19" t="str">
        <f>FIXED(orig_data!J17,2)</f>
        <v>0.94</v>
      </c>
      <c r="Q5" s="19" t="str">
        <f>FIXED(orig_data!H18,2)</f>
        <v>0.76</v>
      </c>
      <c r="R5" s="19" t="str">
        <f>FIXED(orig_data!I18,2)</f>
        <v>0.59</v>
      </c>
      <c r="S5" s="19" t="str">
        <f>FIXED(orig_data!J18,2)</f>
        <v>0.98</v>
      </c>
    </row>
    <row r="6" spans="1:19" x14ac:dyDescent="0.25">
      <c r="A6" s="3" t="s">
        <v>2</v>
      </c>
      <c r="B6" s="19" t="str">
        <f>FIXED(orig_data!H19,2)</f>
        <v>1.46</v>
      </c>
      <c r="C6" s="19" t="str">
        <f>FIXED(orig_data!I19,2)</f>
        <v>1.14</v>
      </c>
      <c r="D6" s="19" t="str">
        <f>FIXED(orig_data!J19,2)</f>
        <v>1.88</v>
      </c>
      <c r="E6" s="19" t="str">
        <f>FIXED(orig_data!H20,2)</f>
        <v>1.00</v>
      </c>
      <c r="F6" s="19" t="str">
        <f>FIXED(orig_data!I20,2)</f>
        <v>0.77</v>
      </c>
      <c r="G6" s="19" t="str">
        <f>FIXED(orig_data!J20,2)</f>
        <v>1.28</v>
      </c>
      <c r="H6" s="19" t="str">
        <f>FIXED(orig_data!H21,2)</f>
        <v>0.98</v>
      </c>
      <c r="I6" s="19" t="str">
        <f>FIXED(orig_data!I21,2)</f>
        <v>0.76</v>
      </c>
      <c r="J6" s="19" t="str">
        <f>FIXED(orig_data!J21,2)</f>
        <v>1.26</v>
      </c>
      <c r="K6" s="19" t="str">
        <f>FIXED(orig_data!H22,2)</f>
        <v>0.95</v>
      </c>
      <c r="L6" s="19" t="str">
        <f>FIXED(orig_data!I22,2)</f>
        <v>0.74</v>
      </c>
      <c r="M6" s="19" t="str">
        <f>FIXED(orig_data!J22,2)</f>
        <v>1.22</v>
      </c>
      <c r="N6" s="19" t="str">
        <f>FIXED(orig_data!H23,2)</f>
        <v>1.55</v>
      </c>
      <c r="O6" s="19" t="str">
        <f>FIXED(orig_data!I23,2)</f>
        <v>1.20</v>
      </c>
      <c r="P6" s="19" t="str">
        <f>FIXED(orig_data!J23,2)</f>
        <v>2.00</v>
      </c>
      <c r="Q6" s="19" t="str">
        <f>FIXED(orig_data!H24,2)</f>
        <v>1.17</v>
      </c>
      <c r="R6" s="19" t="str">
        <f>FIXED(orig_data!I24,2)</f>
        <v>0.91</v>
      </c>
      <c r="S6" s="19" t="str">
        <f>FIXED(orig_data!J24,2)</f>
        <v>1.51</v>
      </c>
    </row>
    <row r="7" spans="1:19" x14ac:dyDescent="0.25">
      <c r="A7" s="3" t="s">
        <v>16</v>
      </c>
      <c r="B7" s="19" t="str">
        <f>FIXED(orig_data!H25,2)</f>
        <v>2.67</v>
      </c>
      <c r="C7" s="19" t="str">
        <f>FIXED(orig_data!I25,2)</f>
        <v>2.08</v>
      </c>
      <c r="D7" s="19" t="str">
        <f>FIXED(orig_data!J25,2)</f>
        <v>3.44</v>
      </c>
      <c r="E7" s="19" t="str">
        <f>FIXED(orig_data!H26,2)</f>
        <v>3.06</v>
      </c>
      <c r="F7" s="19" t="str">
        <f>FIXED(orig_data!I26,2)</f>
        <v>2.38</v>
      </c>
      <c r="G7" s="19" t="str">
        <f>FIXED(orig_data!J26,2)</f>
        <v>3.94</v>
      </c>
      <c r="H7" s="19" t="str">
        <f>FIXED(orig_data!H27,2)</f>
        <v>2.61</v>
      </c>
      <c r="I7" s="19" t="str">
        <f>FIXED(orig_data!I27,2)</f>
        <v>2.03</v>
      </c>
      <c r="J7" s="19" t="str">
        <f>FIXED(orig_data!J27,2)</f>
        <v>3.35</v>
      </c>
      <c r="K7" s="19" t="str">
        <f>FIXED(orig_data!H28,2)</f>
        <v>2.55</v>
      </c>
      <c r="L7" s="19" t="str">
        <f>FIXED(orig_data!I28,2)</f>
        <v>1.98</v>
      </c>
      <c r="M7" s="19" t="str">
        <f>FIXED(orig_data!J28,2)</f>
        <v>3.29</v>
      </c>
      <c r="N7" s="19" t="str">
        <f>FIXED(orig_data!H29,2)</f>
        <v>1.51</v>
      </c>
      <c r="O7" s="19" t="str">
        <f>FIXED(orig_data!I29,2)</f>
        <v>1.17</v>
      </c>
      <c r="P7" s="19" t="str">
        <f>FIXED(orig_data!J29,2)</f>
        <v>1.96</v>
      </c>
      <c r="Q7" s="19" t="str">
        <f>FIXED(orig_data!H30,2)</f>
        <v>1.88</v>
      </c>
      <c r="R7" s="19" t="str">
        <f>FIXED(orig_data!I30,2)</f>
        <v>1.46</v>
      </c>
      <c r="S7" s="19" t="str">
        <f>FIXED(orig_data!J30,2)</f>
        <v>2.42</v>
      </c>
    </row>
    <row r="8" spans="1:19" x14ac:dyDescent="0.25">
      <c r="A8" s="3" t="s">
        <v>15</v>
      </c>
      <c r="B8" s="19" t="str">
        <f>FIXED(orig_data!H31,2)</f>
        <v>0.78</v>
      </c>
      <c r="C8" s="19" t="str">
        <f>FIXED(orig_data!I31,2)</f>
        <v>0.60</v>
      </c>
      <c r="D8" s="19" t="str">
        <f>FIXED(orig_data!J31,2)</f>
        <v>1.02</v>
      </c>
      <c r="E8" s="19" t="str">
        <f>FIXED(orig_data!H32,2)</f>
        <v>0.94</v>
      </c>
      <c r="F8" s="19" t="str">
        <f>FIXED(orig_data!I32,2)</f>
        <v>0.72</v>
      </c>
      <c r="G8" s="19" t="str">
        <f>FIXED(orig_data!J32,2)</f>
        <v>1.21</v>
      </c>
      <c r="H8" s="19" t="str">
        <f>FIXED(orig_data!H33,2)</f>
        <v>0.76</v>
      </c>
      <c r="I8" s="19" t="str">
        <f>FIXED(orig_data!I33,2)</f>
        <v>0.59</v>
      </c>
      <c r="J8" s="19" t="str">
        <f>FIXED(orig_data!J33,2)</f>
        <v>0.99</v>
      </c>
      <c r="K8" s="19" t="str">
        <f>FIXED(orig_data!H34,2)</f>
        <v>1.10</v>
      </c>
      <c r="L8" s="19" t="str">
        <f>FIXED(orig_data!I34,2)</f>
        <v>0.84</v>
      </c>
      <c r="M8" s="19" t="str">
        <f>FIXED(orig_data!J34,2)</f>
        <v>1.43</v>
      </c>
      <c r="N8" s="19" t="str">
        <f>FIXED(orig_data!H35,2)</f>
        <v>0.96</v>
      </c>
      <c r="O8" s="19" t="str">
        <f>FIXED(orig_data!I35,2)</f>
        <v>0.73</v>
      </c>
      <c r="P8" s="19" t="str">
        <f>FIXED(orig_data!J35,2)</f>
        <v>1.26</v>
      </c>
      <c r="Q8" s="19" t="str">
        <f>FIXED(orig_data!H36,2)</f>
        <v>0.63</v>
      </c>
      <c r="R8" s="19" t="str">
        <f>FIXED(orig_data!I36,2)</f>
        <v>0.48</v>
      </c>
      <c r="S8" s="19" t="str">
        <f>FIXED(orig_data!J36,2)</f>
        <v>0.82</v>
      </c>
    </row>
  </sheetData>
  <mergeCells count="6">
    <mergeCell ref="Q2:S2"/>
    <mergeCell ref="B2:D2"/>
    <mergeCell ref="E2:G2"/>
    <mergeCell ref="H2:J2"/>
    <mergeCell ref="K2:M2"/>
    <mergeCell ref="N2:P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201EAA-A165-446A-8C1B-C690692C3243}"/>
</file>

<file path=customXml/itemProps2.xml><?xml version="1.0" encoding="utf-8"?>
<ds:datastoreItem xmlns:ds="http://schemas.openxmlformats.org/officeDocument/2006/customXml" ds:itemID="{FDD4DAC5-50F6-4824-AB8A-72F30CB3A38D}">
  <ds:schemaRefs>
    <ds:schemaRef ds:uri="175f2bb9-7ea2-4dfb-aa70-2a37afa654a9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B5AAA486-C918-4F0D-BF15-DBA197EABE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Suppls_relrt</vt:lpstr>
      <vt:lpstr>fig_tbldata</vt:lpstr>
      <vt:lpstr>tbl_sig</vt:lpstr>
      <vt:lpstr>orig_data</vt:lpstr>
      <vt:lpstr>tbl_sig_relrt</vt:lpstr>
      <vt:lpstr>tbl_data_relrt</vt:lpstr>
      <vt:lpstr>Figure_Kids_prevalence_rate Col</vt:lpstr>
      <vt:lpstr>Figure_Adult_prevalence_rat Col</vt:lpstr>
      <vt:lpstr>Figure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2021-04-07T18:44:06Z</cp:lastPrinted>
  <dcterms:created xsi:type="dcterms:W3CDTF">2014-12-05T20:46:10Z</dcterms:created>
  <dcterms:modified xsi:type="dcterms:W3CDTF">2021-06-25T19:18:37Z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